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stvo-B\Desktop\"/>
    </mc:Choice>
  </mc:AlternateContent>
  <bookViews>
    <workbookView xWindow="480" yWindow="60" windowWidth="15195" windowHeight="11640"/>
  </bookViews>
  <sheets>
    <sheet name="Plan rashoda" sheetId="2" r:id="rId1"/>
  </sheets>
  <calcPr calcId="152511"/>
</workbook>
</file>

<file path=xl/calcChain.xml><?xml version="1.0" encoding="utf-8"?>
<calcChain xmlns="http://schemas.openxmlformats.org/spreadsheetml/2006/main">
  <c r="J31" i="2" l="1"/>
  <c r="G31" i="2" l="1"/>
  <c r="H31" i="2" l="1"/>
  <c r="H25" i="2"/>
  <c r="H68" i="2" l="1"/>
  <c r="J62" i="2"/>
  <c r="B19" i="2" l="1"/>
  <c r="F31" i="2" l="1"/>
  <c r="C40" i="2" l="1"/>
  <c r="C36" i="2"/>
  <c r="I31" i="2" l="1"/>
  <c r="I68" i="2" s="1"/>
  <c r="M31" i="2" l="1"/>
  <c r="L31" i="2"/>
  <c r="G68" i="2"/>
  <c r="F68" i="2"/>
  <c r="K68" i="2"/>
  <c r="E25" i="2"/>
  <c r="C67" i="2"/>
  <c r="C66" i="2"/>
  <c r="C65" i="2"/>
  <c r="C64" i="2"/>
  <c r="C63" i="2"/>
  <c r="C61" i="2"/>
  <c r="C60" i="2"/>
  <c r="C59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39" i="2"/>
  <c r="C38" i="2"/>
  <c r="C37" i="2"/>
  <c r="C35" i="2"/>
  <c r="C34" i="2"/>
  <c r="C33" i="2"/>
  <c r="C32" i="2"/>
  <c r="C31" i="2" l="1"/>
  <c r="E31" i="2"/>
  <c r="E68" i="2" s="1"/>
  <c r="L68" i="2" l="1"/>
  <c r="M68" i="2"/>
  <c r="D31" i="2"/>
  <c r="D68" i="2" s="1"/>
  <c r="C25" i="2"/>
  <c r="J58" i="2"/>
  <c r="J68" i="2" s="1"/>
  <c r="O62" i="2"/>
  <c r="N62" i="2"/>
  <c r="O25" i="2"/>
  <c r="O31" i="2"/>
  <c r="O58" i="2"/>
  <c r="N25" i="2"/>
  <c r="N31" i="2"/>
  <c r="N58" i="2"/>
  <c r="C68" i="2" l="1"/>
  <c r="D19" i="2"/>
  <c r="C19" i="2"/>
</calcChain>
</file>

<file path=xl/sharedStrings.xml><?xml version="1.0" encoding="utf-8"?>
<sst xmlns="http://schemas.openxmlformats.org/spreadsheetml/2006/main" count="95" uniqueCount="88">
  <si>
    <t>RAZDJEL:</t>
  </si>
  <si>
    <t>GLAVA:</t>
  </si>
  <si>
    <t>Šifra u MZOŠ:</t>
  </si>
  <si>
    <t>NAZIV:</t>
  </si>
  <si>
    <t>SJEDIŠTE:</t>
  </si>
  <si>
    <t>Opći prihodi i primici</t>
  </si>
  <si>
    <t>Državni proračun</t>
  </si>
  <si>
    <t>Vlastiti prihodi</t>
  </si>
  <si>
    <t>Prihodi za posebne namjene</t>
  </si>
  <si>
    <t>Pomoći</t>
  </si>
  <si>
    <t>Donacije</t>
  </si>
  <si>
    <t>Prihodi od nefinancijske imovine i nadoknade štete s osnova osiguranja</t>
  </si>
  <si>
    <t>Namjenski primici od zaduživanja</t>
  </si>
  <si>
    <t>Ukupno</t>
  </si>
  <si>
    <t>Brojčana oznaka i naziv glavnog programa</t>
  </si>
  <si>
    <t>Brojčana oznaka i naziv programa</t>
  </si>
  <si>
    <t>u kunama</t>
  </si>
  <si>
    <t>Račun rashoda/izdataka</t>
  </si>
  <si>
    <t>Naziv računa</t>
  </si>
  <si>
    <t xml:space="preserve"> Procjena 2005.</t>
  </si>
  <si>
    <t xml:space="preserve"> Procjena 2006.</t>
  </si>
  <si>
    <t>Plaće</t>
  </si>
  <si>
    <t>Plaće za redovan rad</t>
  </si>
  <si>
    <t>Plaće za prekovremeni rad</t>
  </si>
  <si>
    <t>Ostali rashodi za zaposlene</t>
  </si>
  <si>
    <t>Doprinosi za zdravstv. osig.</t>
  </si>
  <si>
    <t>Materijalni rashodi</t>
  </si>
  <si>
    <t>Službena putovanja</t>
  </si>
  <si>
    <t>Naknade za prijevoz, rad na t.</t>
  </si>
  <si>
    <t>Stručno usavršavanje zap.</t>
  </si>
  <si>
    <t>Uredski materijal i ostali mat.</t>
  </si>
  <si>
    <t>Energija</t>
  </si>
  <si>
    <t>Mat. i dijelovi za tek. i inv. od.</t>
  </si>
  <si>
    <t>Sitni inventar i auto gume</t>
  </si>
  <si>
    <t>Usluge telefona, pošte i pr.</t>
  </si>
  <si>
    <t>Usluge promidžbe i inform.</t>
  </si>
  <si>
    <t>Komunalne usluge</t>
  </si>
  <si>
    <t>Zakupnine i najamnine</t>
  </si>
  <si>
    <t>Zdravstvene  usluge</t>
  </si>
  <si>
    <t>Intelektualne i osobne usl.</t>
  </si>
  <si>
    <t>Računalne usluge</t>
  </si>
  <si>
    <t>Ostale usluge</t>
  </si>
  <si>
    <t>Premije osiguranja</t>
  </si>
  <si>
    <t>Reprezentacija</t>
  </si>
  <si>
    <t>Članarine</t>
  </si>
  <si>
    <t>Ostali nespomenuti rashodi</t>
  </si>
  <si>
    <t>Financijski rashodi</t>
  </si>
  <si>
    <t>Bankarske usluge i platni pr.</t>
  </si>
  <si>
    <t>Rashodi za nabavu proizvedene dugotrajne imovine</t>
  </si>
  <si>
    <t>80    MINISTARSTVO ZNANOSTI, OBRAZOVANJA I ŠPORTA</t>
  </si>
  <si>
    <t>Plan rashoda i izdataka prema izvoru financiranja</t>
  </si>
  <si>
    <t>PLAN: RASHODI I IZDACI</t>
  </si>
  <si>
    <t>FINANCIJSKI PLAN-PLAN RASHODA I IZDATAKA</t>
  </si>
  <si>
    <t>PLAN:  PRIHODI I PRIMICI</t>
  </si>
  <si>
    <t>Županijski  ili gradski proračun</t>
  </si>
  <si>
    <t>M.P.</t>
  </si>
  <si>
    <t>Županijski ili gradski proračun</t>
  </si>
  <si>
    <t>PRILOG 7.</t>
  </si>
  <si>
    <t>15      OSNOVNOŠKOLSKO OBRAZOVANJE</t>
  </si>
  <si>
    <t>8520 -Redovni program odgoja i obrazovanja</t>
  </si>
  <si>
    <t>Materijal i sirovine</t>
  </si>
  <si>
    <t>Ostale nakande troškova zaposlenima</t>
  </si>
  <si>
    <t>Službena , radna i zaštitna odjeća i obuća</t>
  </si>
  <si>
    <t>Naknada troškova osobama izvan rad.od.</t>
  </si>
  <si>
    <t>Pristojbe i naknade</t>
  </si>
  <si>
    <t>Zatezne kamate</t>
  </si>
  <si>
    <t>Ostali nespomenuti fin.rashodi</t>
  </si>
  <si>
    <t>Uredska oprema i namještaj</t>
  </si>
  <si>
    <t>Oprema za održavanje i zaštitu</t>
  </si>
  <si>
    <t>Sportska i glazbena oprema</t>
  </si>
  <si>
    <t>Uređaji strojevi i oprema za ostale namjene</t>
  </si>
  <si>
    <t>Knjige</t>
  </si>
  <si>
    <t>SVEUKUPNO</t>
  </si>
  <si>
    <t>Naknada za rad preds.tijela</t>
  </si>
  <si>
    <t xml:space="preserve">Izradila: </t>
  </si>
  <si>
    <t xml:space="preserve">Odgovorna osoba: </t>
  </si>
  <si>
    <t>Naknade građanima i kuć.u naravi</t>
  </si>
  <si>
    <t>OSNOVNA ŠKOLA LJUDEVITA GAJA NOVA GRADIŠKA</t>
  </si>
  <si>
    <t>LJ. GAJA 24. NOVA GRADIŠKA</t>
  </si>
  <si>
    <t>12-051-001</t>
  </si>
  <si>
    <t>Procjena 2022.</t>
  </si>
  <si>
    <t>Plaće za posebne uvjet rada</t>
  </si>
  <si>
    <t>Plan 2021.</t>
  </si>
  <si>
    <t>Procjena 2023.</t>
  </si>
  <si>
    <t xml:space="preserve"> Plan 2021.</t>
  </si>
  <si>
    <t xml:space="preserve"> Procjena 2022.</t>
  </si>
  <si>
    <t xml:space="preserve"> Procjena 2023.</t>
  </si>
  <si>
    <t>Datum: 15.10.2020.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</si>
</sst>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0" fillId="0" borderId="0" xfId="0" applyBorder="1"/>
    <xf numFmtId="0" fontId="3" fillId="0" borderId="0" xfId="0" applyFont="1"/>
    <xf numFmtId="0" fontId="0" fillId="0" borderId="2" xfId="0" applyBorder="1"/>
    <xf numFmtId="0" fontId="4" fillId="0" borderId="0" xfId="0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/>
    <xf numFmtId="3" fontId="5" fillId="0" borderId="0" xfId="0" applyNumberFormat="1" applyFont="1"/>
    <xf numFmtId="3" fontId="5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3" fontId="5" fillId="0" borderId="0" xfId="0" applyNumberFormat="1" applyFont="1" applyBorder="1"/>
    <xf numFmtId="3" fontId="5" fillId="0" borderId="0" xfId="0" applyNumberFormat="1" applyFont="1" applyBorder="1" applyAlignment="1">
      <alignment wrapText="1"/>
    </xf>
    <xf numFmtId="3" fontId="6" fillId="0" borderId="0" xfId="0" applyNumberFormat="1" applyFont="1" applyBorder="1"/>
    <xf numFmtId="3" fontId="6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 wrapText="1"/>
    </xf>
    <xf numFmtId="3" fontId="6" fillId="0" borderId="4" xfId="0" applyNumberFormat="1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center"/>
    </xf>
    <xf numFmtId="3" fontId="6" fillId="0" borderId="0" xfId="0" applyNumberFormat="1" applyFont="1"/>
    <xf numFmtId="0" fontId="5" fillId="0" borderId="0" xfId="0" applyNumberFormat="1" applyFont="1" applyBorder="1"/>
    <xf numFmtId="0" fontId="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10" fillId="0" borderId="0" xfId="0" applyFont="1" applyAlignment="1"/>
    <xf numFmtId="0" fontId="0" fillId="0" borderId="3" xfId="0" applyBorder="1"/>
    <xf numFmtId="3" fontId="5" fillId="0" borderId="1" xfId="0" applyNumberFormat="1" applyFont="1" applyBorder="1"/>
    <xf numFmtId="3" fontId="5" fillId="0" borderId="5" xfId="0" applyNumberFormat="1" applyFont="1" applyBorder="1"/>
    <xf numFmtId="3" fontId="5" fillId="0" borderId="2" xfId="0" applyNumberFormat="1" applyFont="1" applyBorder="1"/>
    <xf numFmtId="0" fontId="6" fillId="0" borderId="3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2" borderId="2" xfId="0" quotePrefix="1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vertical="center" wrapText="1"/>
    </xf>
    <xf numFmtId="3" fontId="8" fillId="0" borderId="0" xfId="0" applyNumberFormat="1" applyFont="1" applyFill="1" applyBorder="1" applyAlignment="1">
      <alignment horizontal="center"/>
    </xf>
    <xf numFmtId="3" fontId="6" fillId="0" borderId="4" xfId="0" applyNumberFormat="1" applyFont="1" applyBorder="1"/>
    <xf numFmtId="3" fontId="6" fillId="0" borderId="4" xfId="0" applyNumberFormat="1" applyFont="1" applyBorder="1" applyAlignment="1">
      <alignment wrapText="1"/>
    </xf>
    <xf numFmtId="0" fontId="6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4" xfId="0" applyNumberFormat="1" applyFont="1" applyBorder="1"/>
    <xf numFmtId="3" fontId="5" fillId="0" borderId="4" xfId="0" applyNumberFormat="1" applyFont="1" applyBorder="1"/>
    <xf numFmtId="3" fontId="5" fillId="0" borderId="4" xfId="0" applyNumberFormat="1" applyFont="1" applyBorder="1" applyAlignment="1">
      <alignment wrapText="1"/>
    </xf>
    <xf numFmtId="0" fontId="5" fillId="0" borderId="4" xfId="0" quotePrefix="1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3" fontId="5" fillId="0" borderId="4" xfId="0" applyNumberFormat="1" applyFont="1" applyFill="1" applyBorder="1" applyAlignment="1">
      <alignment wrapText="1"/>
    </xf>
    <xf numFmtId="3" fontId="6" fillId="0" borderId="4" xfId="0" applyNumberFormat="1" applyFont="1" applyFill="1" applyBorder="1" applyAlignment="1">
      <alignment horizontal="center"/>
    </xf>
    <xf numFmtId="3" fontId="7" fillId="0" borderId="4" xfId="0" quotePrefix="1" applyNumberFormat="1" applyFont="1" applyBorder="1" applyAlignment="1">
      <alignment horizontal="center"/>
    </xf>
    <xf numFmtId="0" fontId="6" fillId="0" borderId="4" xfId="0" applyNumberFormat="1" applyFont="1" applyBorder="1" applyAlignment="1">
      <alignment wrapText="1"/>
    </xf>
    <xf numFmtId="3" fontId="12" fillId="0" borderId="4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4" xfId="0" quotePrefix="1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Border="1"/>
    <xf numFmtId="3" fontId="5" fillId="0" borderId="6" xfId="0" applyNumberFormat="1" applyFont="1" applyBorder="1"/>
    <xf numFmtId="3" fontId="6" fillId="0" borderId="4" xfId="0" applyNumberFormat="1" applyFont="1" applyBorder="1" applyAlignment="1"/>
    <xf numFmtId="3" fontId="6" fillId="0" borderId="6" xfId="0" applyNumberFormat="1" applyFont="1" applyBorder="1" applyAlignment="1"/>
    <xf numFmtId="0" fontId="11" fillId="0" borderId="0" xfId="0" applyNumberFormat="1" applyFont="1" applyAlignment="1">
      <alignment horizontal="left"/>
    </xf>
    <xf numFmtId="3" fontId="6" fillId="0" borderId="4" xfId="0" applyNumberFormat="1" applyFont="1" applyBorder="1" applyAlignment="1">
      <alignment vertical="center"/>
    </xf>
    <xf numFmtId="3" fontId="8" fillId="0" borderId="4" xfId="0" applyNumberFormat="1" applyFont="1" applyBorder="1"/>
    <xf numFmtId="164" fontId="13" fillId="0" borderId="6" xfId="0" applyNumberFormat="1" applyFont="1" applyBorder="1"/>
    <xf numFmtId="164" fontId="14" fillId="0" borderId="6" xfId="0" applyNumberFormat="1" applyFont="1" applyBorder="1"/>
    <xf numFmtId="3" fontId="9" fillId="0" borderId="4" xfId="0" applyNumberFormat="1" applyFont="1" applyBorder="1"/>
    <xf numFmtId="0" fontId="5" fillId="0" borderId="4" xfId="0" applyNumberFormat="1" applyFont="1" applyBorder="1" applyAlignment="1">
      <alignment horizontal="left"/>
    </xf>
    <xf numFmtId="164" fontId="13" fillId="0" borderId="4" xfId="0" applyNumberFormat="1" applyFont="1" applyBorder="1"/>
    <xf numFmtId="3" fontId="6" fillId="0" borderId="4" xfId="0" quotePrefix="1" applyNumberFormat="1" applyFont="1" applyFill="1" applyBorder="1" applyAlignment="1">
      <alignment horizontal="center" vertical="center" wrapText="1"/>
    </xf>
    <xf numFmtId="3" fontId="6" fillId="0" borderId="0" xfId="0" quotePrefix="1" applyNumberFormat="1" applyFont="1" applyFill="1" applyBorder="1" applyAlignment="1">
      <alignment horizontal="left" wrapText="1"/>
    </xf>
    <xf numFmtId="3" fontId="6" fillId="0" borderId="0" xfId="0" quotePrefix="1" applyNumberFormat="1" applyFont="1" applyBorder="1" applyAlignment="1">
      <alignment horizontal="left" wrapText="1"/>
    </xf>
    <xf numFmtId="3" fontId="8" fillId="4" borderId="9" xfId="0" applyNumberFormat="1" applyFont="1" applyFill="1" applyBorder="1" applyAlignment="1">
      <alignment horizontal="center"/>
    </xf>
    <xf numFmtId="3" fontId="8" fillId="4" borderId="8" xfId="0" applyNumberFormat="1" applyFont="1" applyFill="1" applyBorder="1" applyAlignment="1">
      <alignment horizontal="center"/>
    </xf>
    <xf numFmtId="3" fontId="8" fillId="4" borderId="1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left" wrapText="1"/>
    </xf>
    <xf numFmtId="0" fontId="0" fillId="0" borderId="0" xfId="0" applyAlignment="1"/>
    <xf numFmtId="3" fontId="6" fillId="0" borderId="4" xfId="0" applyNumberFormat="1" applyFont="1" applyFill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/>
    </xf>
    <xf numFmtId="3" fontId="6" fillId="0" borderId="4" xfId="0" quotePrefix="1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6" xfId="0" quotePrefix="1" applyNumberFormat="1" applyFont="1" applyFill="1" applyBorder="1" applyAlignment="1">
      <alignment horizontal="center" vertical="center" wrapText="1"/>
    </xf>
    <xf numFmtId="0" fontId="6" fillId="4" borderId="6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</cellXfs>
  <cellStyles count="2">
    <cellStyle name="Normalno" xfId="0" builtinId="0"/>
    <cellStyle name="Obično_PRM-IZ - 2005 -2007 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tabSelected="1" zoomScaleNormal="100" zoomScaleSheetLayoutView="80" workbookViewId="0">
      <selection activeCell="D18" sqref="D18"/>
    </sheetView>
  </sheetViews>
  <sheetFormatPr defaultRowHeight="15.75" x14ac:dyDescent="0.25"/>
  <cols>
    <col min="1" max="1" width="19.7109375" style="7" customWidth="1"/>
    <col min="2" max="2" width="30.42578125" style="8" customWidth="1"/>
    <col min="3" max="3" width="13.140625" style="9" customWidth="1"/>
    <col min="4" max="4" width="13.28515625" style="10" customWidth="1"/>
    <col min="5" max="5" width="13.7109375" style="10" customWidth="1"/>
    <col min="6" max="6" width="8.42578125" style="9" customWidth="1"/>
    <col min="7" max="7" width="8.7109375" style="9" customWidth="1"/>
    <col min="8" max="8" width="12.5703125" style="9" customWidth="1"/>
    <col min="9" max="9" width="9.28515625" style="9" customWidth="1"/>
    <col min="10" max="10" width="15" style="9" customWidth="1"/>
    <col min="11" max="11" width="9.140625" style="9" customWidth="1"/>
    <col min="12" max="12" width="13.7109375" style="9" customWidth="1"/>
    <col min="13" max="13" width="13.7109375" style="12" customWidth="1"/>
    <col min="14" max="14" width="16.7109375" style="9" hidden="1" customWidth="1"/>
    <col min="15" max="15" width="16.42578125" style="9" hidden="1" customWidth="1"/>
    <col min="16" max="16384" width="9.140625" style="9"/>
  </cols>
  <sheetData>
    <row r="1" spans="1:15" ht="18.75" x14ac:dyDescent="0.3">
      <c r="A1" s="58" t="s">
        <v>57</v>
      </c>
    </row>
    <row r="2" spans="1:15" ht="9" customHeight="1" thickBot="1" x14ac:dyDescent="0.3"/>
    <row r="3" spans="1:15" ht="16.5" thickBot="1" x14ac:dyDescent="0.3">
      <c r="A3" s="1" t="s">
        <v>2</v>
      </c>
      <c r="B3" s="2" t="s">
        <v>79</v>
      </c>
      <c r="C3" s="27"/>
      <c r="G3" s="35"/>
      <c r="H3" s="69" t="s">
        <v>52</v>
      </c>
      <c r="I3" s="70"/>
      <c r="J3" s="70"/>
      <c r="K3" s="70"/>
      <c r="L3" s="71"/>
      <c r="M3" s="35"/>
    </row>
    <row r="4" spans="1:15" ht="19.5" customHeight="1" x14ac:dyDescent="0.25">
      <c r="A4" s="4" t="s">
        <v>3</v>
      </c>
      <c r="B4" s="26" t="s">
        <v>77</v>
      </c>
      <c r="C4" s="28"/>
    </row>
    <row r="5" spans="1:15" ht="17.25" customHeight="1" x14ac:dyDescent="0.25">
      <c r="A5" s="4" t="s">
        <v>4</v>
      </c>
      <c r="B5" s="5" t="s">
        <v>78</v>
      </c>
      <c r="C5" s="29"/>
    </row>
    <row r="6" spans="1:15" ht="17.25" customHeight="1" x14ac:dyDescent="0.25">
      <c r="A6" s="4"/>
      <c r="B6" s="3"/>
    </row>
    <row r="7" spans="1:15" ht="18" x14ac:dyDescent="0.25">
      <c r="A7" s="1" t="s">
        <v>0</v>
      </c>
      <c r="B7" s="6" t="s">
        <v>49</v>
      </c>
    </row>
    <row r="8" spans="1:15" x14ac:dyDescent="0.25">
      <c r="A8" s="1" t="s">
        <v>1</v>
      </c>
      <c r="B8" s="1" t="s">
        <v>58</v>
      </c>
      <c r="N8" s="11"/>
      <c r="O8" s="11"/>
    </row>
    <row r="9" spans="1:15" ht="38.25" customHeight="1" x14ac:dyDescent="0.25">
      <c r="A9" s="50" t="s">
        <v>53</v>
      </c>
      <c r="B9" s="46" t="s">
        <v>82</v>
      </c>
      <c r="C9" s="19" t="s">
        <v>80</v>
      </c>
      <c r="D9" s="19" t="s">
        <v>83</v>
      </c>
      <c r="E9" s="12"/>
      <c r="F9" s="12"/>
      <c r="G9" s="12"/>
      <c r="H9" s="12"/>
      <c r="I9" s="12"/>
      <c r="J9" s="12"/>
      <c r="K9" s="12"/>
      <c r="L9" s="12"/>
    </row>
    <row r="10" spans="1:15" ht="21.75" customHeight="1" x14ac:dyDescent="0.25">
      <c r="A10" s="56" t="s">
        <v>5</v>
      </c>
      <c r="B10" s="36"/>
      <c r="C10" s="36"/>
      <c r="D10" s="37"/>
      <c r="E10" s="15"/>
      <c r="F10" s="12"/>
      <c r="G10" s="12"/>
      <c r="H10" s="12"/>
      <c r="I10" s="12"/>
      <c r="J10" s="12"/>
      <c r="K10" s="12"/>
      <c r="L10" s="12"/>
      <c r="M10" s="16"/>
    </row>
    <row r="11" spans="1:15" ht="34.5" customHeight="1" x14ac:dyDescent="0.25">
      <c r="A11" s="37" t="s">
        <v>56</v>
      </c>
      <c r="B11" s="59">
        <v>768330</v>
      </c>
      <c r="C11" s="59">
        <v>768330</v>
      </c>
      <c r="D11" s="59">
        <v>768330</v>
      </c>
      <c r="E11" s="15"/>
      <c r="F11" s="12"/>
      <c r="G11" s="12"/>
      <c r="H11" s="12"/>
      <c r="I11" s="12"/>
      <c r="J11" s="12"/>
      <c r="K11" s="12"/>
      <c r="L11" s="12"/>
      <c r="M11" s="16"/>
    </row>
    <row r="12" spans="1:15" ht="15" customHeight="1" x14ac:dyDescent="0.25">
      <c r="A12" s="56" t="s">
        <v>6</v>
      </c>
      <c r="B12" s="36"/>
      <c r="C12" s="36"/>
      <c r="D12" s="36"/>
      <c r="E12" s="14"/>
      <c r="F12" s="12"/>
      <c r="G12" s="12"/>
      <c r="H12" s="12"/>
      <c r="I12" s="12"/>
      <c r="J12" s="12"/>
      <c r="K12" s="12"/>
      <c r="L12" s="12"/>
      <c r="M12" s="16"/>
    </row>
    <row r="13" spans="1:15" x14ac:dyDescent="0.25">
      <c r="A13" s="56" t="s">
        <v>7</v>
      </c>
      <c r="B13" s="36">
        <v>23243</v>
      </c>
      <c r="C13" s="36">
        <v>23243</v>
      </c>
      <c r="D13" s="36">
        <v>23243</v>
      </c>
      <c r="E13" s="15"/>
      <c r="F13" s="12"/>
      <c r="G13" s="12"/>
      <c r="H13" s="12"/>
      <c r="I13" s="12"/>
      <c r="J13" s="12"/>
      <c r="K13" s="12"/>
      <c r="L13" s="12"/>
    </row>
    <row r="14" spans="1:15" x14ac:dyDescent="0.25">
      <c r="A14" s="56" t="s">
        <v>8</v>
      </c>
      <c r="B14" s="36">
        <v>177140</v>
      </c>
      <c r="C14" s="36">
        <v>177140</v>
      </c>
      <c r="D14" s="36">
        <v>177140</v>
      </c>
      <c r="E14" s="14"/>
      <c r="F14" s="12"/>
      <c r="G14" s="12"/>
      <c r="H14" s="12"/>
      <c r="I14" s="12"/>
      <c r="J14" s="12"/>
      <c r="K14" s="12"/>
      <c r="L14" s="12"/>
    </row>
    <row r="15" spans="1:15" x14ac:dyDescent="0.25">
      <c r="A15" s="56" t="s">
        <v>9</v>
      </c>
      <c r="B15" s="36">
        <v>8851450</v>
      </c>
      <c r="C15" s="36">
        <v>8851450</v>
      </c>
      <c r="D15" s="36">
        <v>8851450</v>
      </c>
      <c r="E15" s="14"/>
      <c r="F15" s="12"/>
      <c r="G15" s="12"/>
      <c r="H15" s="12"/>
      <c r="I15" s="12"/>
      <c r="J15" s="12"/>
      <c r="K15" s="12"/>
      <c r="L15" s="12"/>
    </row>
    <row r="16" spans="1:15" x14ac:dyDescent="0.25">
      <c r="A16" s="56" t="s">
        <v>10</v>
      </c>
      <c r="B16" s="36">
        <v>16017</v>
      </c>
      <c r="C16" s="36">
        <v>16017</v>
      </c>
      <c r="D16" s="36">
        <v>16017</v>
      </c>
      <c r="E16" s="14"/>
      <c r="F16" s="12"/>
      <c r="G16" s="12"/>
      <c r="H16" s="12"/>
      <c r="I16" s="12"/>
      <c r="J16" s="12"/>
      <c r="K16" s="12"/>
      <c r="L16" s="12"/>
    </row>
    <row r="17" spans="1:15" ht="78.75" x14ac:dyDescent="0.25">
      <c r="A17" s="37" t="s">
        <v>11</v>
      </c>
      <c r="B17" s="36">
        <v>9459</v>
      </c>
      <c r="C17" s="36">
        <v>9459</v>
      </c>
      <c r="D17" s="36">
        <v>9459</v>
      </c>
      <c r="E17" s="14"/>
      <c r="F17" s="12"/>
      <c r="G17" s="12"/>
      <c r="H17" s="12"/>
      <c r="I17" s="12"/>
      <c r="J17" s="12"/>
      <c r="K17" s="12"/>
      <c r="L17" s="12"/>
    </row>
    <row r="18" spans="1:15" ht="31.5" x14ac:dyDescent="0.25">
      <c r="A18" s="37" t="s">
        <v>12</v>
      </c>
      <c r="B18" s="36"/>
      <c r="C18" s="36"/>
      <c r="D18" s="36"/>
      <c r="E18" s="14"/>
      <c r="F18" s="12"/>
      <c r="G18" s="12"/>
      <c r="H18" s="12"/>
      <c r="I18" s="12"/>
      <c r="J18" s="12"/>
      <c r="K18" s="12"/>
      <c r="L18" s="12"/>
    </row>
    <row r="19" spans="1:15" x14ac:dyDescent="0.25">
      <c r="A19" s="57" t="s">
        <v>13</v>
      </c>
      <c r="B19" s="36">
        <f>SUM(B10:B18)</f>
        <v>9845639</v>
      </c>
      <c r="C19" s="36">
        <f>SUM(C10:C18)</f>
        <v>9845639</v>
      </c>
      <c r="D19" s="36">
        <f>SUM(D10:D18)</f>
        <v>9845639</v>
      </c>
      <c r="E19" s="14"/>
      <c r="F19" s="12"/>
      <c r="G19" s="12"/>
      <c r="H19" s="12"/>
      <c r="I19" s="12"/>
      <c r="J19" s="12"/>
      <c r="K19" s="12"/>
      <c r="L19" s="12"/>
    </row>
    <row r="20" spans="1:15" x14ac:dyDescent="0.25">
      <c r="A20" s="67" t="s">
        <v>14</v>
      </c>
      <c r="B20" s="67"/>
      <c r="C20" s="67"/>
      <c r="D20" s="14"/>
      <c r="E20" s="14"/>
      <c r="F20" s="12"/>
      <c r="G20" s="12"/>
      <c r="H20" s="12"/>
      <c r="I20" s="12"/>
      <c r="J20" s="12"/>
      <c r="K20" s="12"/>
      <c r="L20" s="12"/>
    </row>
    <row r="21" spans="1:15" ht="35.25" customHeight="1" x14ac:dyDescent="0.25">
      <c r="A21" s="68" t="s">
        <v>15</v>
      </c>
      <c r="B21" s="68"/>
      <c r="C21" s="72" t="s">
        <v>59</v>
      </c>
      <c r="D21" s="73"/>
      <c r="E21" s="14"/>
      <c r="F21" s="12"/>
      <c r="G21" s="12"/>
      <c r="H21" s="12"/>
      <c r="I21" s="12"/>
      <c r="J21" s="12"/>
      <c r="K21" s="12"/>
      <c r="L21" s="12"/>
    </row>
    <row r="22" spans="1:15" ht="13.5" customHeight="1" x14ac:dyDescent="0.25">
      <c r="A22" s="17"/>
      <c r="B22" s="17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2" t="s">
        <v>16</v>
      </c>
    </row>
    <row r="23" spans="1:15" s="31" customFormat="1" ht="32.25" customHeight="1" x14ac:dyDescent="0.25">
      <c r="A23" s="50" t="s">
        <v>51</v>
      </c>
      <c r="B23" s="51"/>
      <c r="C23" s="51"/>
      <c r="D23" s="79" t="s">
        <v>50</v>
      </c>
      <c r="E23" s="80"/>
      <c r="F23" s="74" t="s">
        <v>7</v>
      </c>
      <c r="G23" s="74" t="s">
        <v>8</v>
      </c>
      <c r="H23" s="74" t="s">
        <v>9</v>
      </c>
      <c r="I23" s="74" t="s">
        <v>10</v>
      </c>
      <c r="J23" s="77" t="s">
        <v>11</v>
      </c>
      <c r="K23" s="77" t="s">
        <v>12</v>
      </c>
      <c r="L23" s="78" t="s">
        <v>85</v>
      </c>
      <c r="M23" s="76" t="s">
        <v>86</v>
      </c>
      <c r="N23" s="30"/>
      <c r="O23" s="30"/>
    </row>
    <row r="24" spans="1:15" s="34" customFormat="1" ht="60" customHeight="1" x14ac:dyDescent="0.2">
      <c r="A24" s="52" t="s">
        <v>17</v>
      </c>
      <c r="B24" s="53" t="s">
        <v>18</v>
      </c>
      <c r="C24" s="66" t="s">
        <v>84</v>
      </c>
      <c r="D24" s="49" t="s">
        <v>54</v>
      </c>
      <c r="E24" s="32" t="s">
        <v>6</v>
      </c>
      <c r="F24" s="74"/>
      <c r="G24" s="74"/>
      <c r="H24" s="74"/>
      <c r="I24" s="74"/>
      <c r="J24" s="77"/>
      <c r="K24" s="77"/>
      <c r="L24" s="78"/>
      <c r="M24" s="76"/>
      <c r="N24" s="33" t="s">
        <v>19</v>
      </c>
      <c r="O24" s="33" t="s">
        <v>20</v>
      </c>
    </row>
    <row r="25" spans="1:15" ht="14.25" customHeight="1" x14ac:dyDescent="0.25">
      <c r="A25" s="38">
        <v>31</v>
      </c>
      <c r="B25" s="38" t="s">
        <v>21</v>
      </c>
      <c r="C25" s="36">
        <f>SUM(C26:C30)</f>
        <v>8236450</v>
      </c>
      <c r="D25" s="37">
        <v>85500</v>
      </c>
      <c r="E25" s="36">
        <f>+E26+E27+E28+E29+E30</f>
        <v>0</v>
      </c>
      <c r="F25" s="36"/>
      <c r="G25" s="36"/>
      <c r="H25" s="36">
        <f>SUM(H26:H30)</f>
        <v>8150950</v>
      </c>
      <c r="I25" s="36"/>
      <c r="J25" s="36"/>
      <c r="K25" s="36"/>
      <c r="L25" s="36">
        <v>8236450</v>
      </c>
      <c r="M25" s="36">
        <v>8236450</v>
      </c>
      <c r="N25" s="21">
        <f>SUM(N26:N30)</f>
        <v>0</v>
      </c>
      <c r="O25" s="21">
        <f>SUM(O26:O30)</f>
        <v>0</v>
      </c>
    </row>
    <row r="26" spans="1:15" ht="14.25" customHeight="1" x14ac:dyDescent="0.25">
      <c r="A26" s="39">
        <v>3111</v>
      </c>
      <c r="B26" s="40" t="s">
        <v>22</v>
      </c>
      <c r="C26" s="41">
        <v>6580900</v>
      </c>
      <c r="D26" s="42">
        <v>80400</v>
      </c>
      <c r="E26" s="63"/>
      <c r="F26" s="41"/>
      <c r="G26" s="41"/>
      <c r="H26" s="41">
        <v>6500500</v>
      </c>
      <c r="I26" s="41"/>
      <c r="J26" s="41"/>
      <c r="K26" s="41"/>
      <c r="L26" s="41">
        <v>6580900</v>
      </c>
      <c r="M26" s="41">
        <v>6580900</v>
      </c>
      <c r="N26" s="9">
        <v>0</v>
      </c>
      <c r="O26" s="9">
        <v>0</v>
      </c>
    </row>
    <row r="27" spans="1:15" ht="14.25" customHeight="1" x14ac:dyDescent="0.25">
      <c r="A27" s="39">
        <v>3113</v>
      </c>
      <c r="B27" s="40" t="s">
        <v>23</v>
      </c>
      <c r="C27" s="41">
        <v>55950</v>
      </c>
      <c r="D27" s="42"/>
      <c r="E27" s="63"/>
      <c r="F27" s="41"/>
      <c r="G27" s="41"/>
      <c r="H27" s="41">
        <v>55950</v>
      </c>
      <c r="I27" s="41"/>
      <c r="J27" s="41"/>
      <c r="K27" s="41"/>
      <c r="L27" s="41">
        <v>55950</v>
      </c>
      <c r="M27" s="41">
        <v>55950</v>
      </c>
      <c r="N27" s="9">
        <v>0</v>
      </c>
      <c r="O27" s="9">
        <v>0</v>
      </c>
    </row>
    <row r="28" spans="1:15" ht="14.25" customHeight="1" x14ac:dyDescent="0.25">
      <c r="A28" s="39">
        <v>3121</v>
      </c>
      <c r="B28" s="40" t="s">
        <v>24</v>
      </c>
      <c r="C28" s="41">
        <v>275300</v>
      </c>
      <c r="D28" s="42">
        <v>5100</v>
      </c>
      <c r="E28" s="63"/>
      <c r="F28" s="41"/>
      <c r="G28" s="41"/>
      <c r="H28" s="41">
        <v>270200</v>
      </c>
      <c r="I28" s="41"/>
      <c r="J28" s="41"/>
      <c r="K28" s="41"/>
      <c r="L28" s="41">
        <v>275300</v>
      </c>
      <c r="M28" s="41">
        <v>275300</v>
      </c>
    </row>
    <row r="29" spans="1:15" ht="14.25" customHeight="1" x14ac:dyDescent="0.25">
      <c r="A29" s="39">
        <v>3132</v>
      </c>
      <c r="B29" s="43" t="s">
        <v>25</v>
      </c>
      <c r="C29" s="41">
        <v>1150500</v>
      </c>
      <c r="D29" s="42"/>
      <c r="E29" s="63"/>
      <c r="F29" s="41"/>
      <c r="G29" s="41"/>
      <c r="H29" s="41">
        <v>1150500</v>
      </c>
      <c r="I29" s="41"/>
      <c r="J29" s="41"/>
      <c r="K29" s="41"/>
      <c r="L29" s="41">
        <v>1150500</v>
      </c>
      <c r="M29" s="41">
        <v>1150500</v>
      </c>
      <c r="N29" s="9">
        <v>0</v>
      </c>
      <c r="O29" s="9">
        <v>0</v>
      </c>
    </row>
    <row r="30" spans="1:15" ht="14.25" customHeight="1" x14ac:dyDescent="0.25">
      <c r="A30" s="39">
        <v>3114</v>
      </c>
      <c r="B30" s="43" t="s">
        <v>81</v>
      </c>
      <c r="C30" s="41">
        <v>173800</v>
      </c>
      <c r="D30" s="42"/>
      <c r="E30" s="63"/>
      <c r="F30" s="41"/>
      <c r="G30" s="41"/>
      <c r="H30" s="41">
        <v>173800</v>
      </c>
      <c r="I30" s="41"/>
      <c r="J30" s="41"/>
      <c r="K30" s="41"/>
      <c r="L30" s="41">
        <v>173800</v>
      </c>
      <c r="M30" s="41">
        <v>173800</v>
      </c>
      <c r="N30" s="9">
        <v>0</v>
      </c>
      <c r="O30" s="9">
        <v>0</v>
      </c>
    </row>
    <row r="31" spans="1:15" ht="14.25" customHeight="1" x14ac:dyDescent="0.25">
      <c r="A31" s="38">
        <v>32</v>
      </c>
      <c r="B31" s="44" t="s">
        <v>26</v>
      </c>
      <c r="C31" s="36">
        <f>SUM(C32:C57)</f>
        <v>1502088.51</v>
      </c>
      <c r="D31" s="36">
        <f>SUM(D32:D57)-D33</f>
        <v>682730</v>
      </c>
      <c r="E31" s="36">
        <f>+E33</f>
        <v>0</v>
      </c>
      <c r="F31" s="36">
        <f>+F32+F34+F36+F39+F40+F55+F57+F58</f>
        <v>7242.51</v>
      </c>
      <c r="G31" s="36">
        <f>+G32+G35+G36+G37+G39+ G42+G44+G51+G55+G57+G60</f>
        <v>175640</v>
      </c>
      <c r="H31" s="36">
        <f>+H32+H33+H35+H36+H37+H40+H42+H43+H47+H52+H53+H54+H56</f>
        <v>615000</v>
      </c>
      <c r="I31" s="36">
        <f>+I32+I36+I40</f>
        <v>12017</v>
      </c>
      <c r="J31" s="36">
        <f>+J32+J36+J40</f>
        <v>9459</v>
      </c>
      <c r="K31" s="36"/>
      <c r="L31" s="36">
        <f>SUM(L32:L57)</f>
        <v>1502089</v>
      </c>
      <c r="M31" s="36">
        <f>SUM(M32:M57)</f>
        <v>1502089</v>
      </c>
      <c r="N31" s="21">
        <f>SUM(N32:N57)</f>
        <v>0</v>
      </c>
      <c r="O31" s="21">
        <f>SUM(O32:O57)</f>
        <v>0</v>
      </c>
    </row>
    <row r="32" spans="1:15" ht="14.25" customHeight="1" x14ac:dyDescent="0.25">
      <c r="A32" s="39">
        <v>3211</v>
      </c>
      <c r="B32" s="40" t="s">
        <v>27</v>
      </c>
      <c r="C32" s="42">
        <f>+D32+E32+F32+G32+H32+I32</f>
        <v>136900</v>
      </c>
      <c r="D32" s="42">
        <v>40000</v>
      </c>
      <c r="E32" s="45"/>
      <c r="F32" s="41"/>
      <c r="G32" s="41">
        <v>200</v>
      </c>
      <c r="H32" s="41">
        <v>87100</v>
      </c>
      <c r="I32" s="41">
        <v>9600</v>
      </c>
      <c r="J32" s="41"/>
      <c r="K32" s="41"/>
      <c r="L32" s="61">
        <v>136900</v>
      </c>
      <c r="M32" s="65">
        <v>136900</v>
      </c>
      <c r="N32" s="9">
        <v>0</v>
      </c>
      <c r="O32" s="9">
        <v>0</v>
      </c>
    </row>
    <row r="33" spans="1:15" ht="14.25" customHeight="1" x14ac:dyDescent="0.25">
      <c r="A33" s="39">
        <v>3212</v>
      </c>
      <c r="B33" s="40" t="s">
        <v>28</v>
      </c>
      <c r="C33" s="42">
        <f t="shared" ref="C33:C67" si="0">+D33+E33+F33+G33+H33+I33</f>
        <v>180400</v>
      </c>
      <c r="D33" s="42"/>
      <c r="E33" s="45"/>
      <c r="F33" s="41"/>
      <c r="G33" s="41"/>
      <c r="H33" s="41">
        <v>180400</v>
      </c>
      <c r="I33" s="41"/>
      <c r="J33" s="41"/>
      <c r="K33" s="41"/>
      <c r="L33" s="61">
        <v>180400</v>
      </c>
      <c r="M33" s="65">
        <v>180400</v>
      </c>
      <c r="N33" s="9">
        <v>0</v>
      </c>
      <c r="O33" s="9">
        <v>0</v>
      </c>
    </row>
    <row r="34" spans="1:15" ht="14.25" customHeight="1" x14ac:dyDescent="0.25">
      <c r="A34" s="39">
        <v>3213</v>
      </c>
      <c r="B34" s="40" t="s">
        <v>29</v>
      </c>
      <c r="C34" s="42">
        <f t="shared" si="0"/>
        <v>5000</v>
      </c>
      <c r="D34" s="42">
        <v>5000</v>
      </c>
      <c r="E34" s="45"/>
      <c r="F34" s="41"/>
      <c r="G34" s="41"/>
      <c r="H34" s="41"/>
      <c r="I34" s="41"/>
      <c r="J34" s="41"/>
      <c r="K34" s="41"/>
      <c r="L34" s="61">
        <v>5000</v>
      </c>
      <c r="M34" s="65">
        <v>5000</v>
      </c>
      <c r="N34" s="9">
        <v>0</v>
      </c>
      <c r="O34" s="9">
        <v>0</v>
      </c>
    </row>
    <row r="35" spans="1:15" ht="14.25" customHeight="1" x14ac:dyDescent="0.25">
      <c r="A35" s="39">
        <v>3214</v>
      </c>
      <c r="B35" s="40" t="s">
        <v>61</v>
      </c>
      <c r="C35" s="42">
        <f t="shared" si="0"/>
        <v>5100</v>
      </c>
      <c r="D35" s="42">
        <v>2000</v>
      </c>
      <c r="E35" s="45"/>
      <c r="F35" s="41"/>
      <c r="G35" s="41">
        <v>100</v>
      </c>
      <c r="H35" s="41">
        <v>3000</v>
      </c>
      <c r="I35" s="41"/>
      <c r="J35" s="41"/>
      <c r="K35" s="41"/>
      <c r="L35" s="61">
        <v>5100</v>
      </c>
      <c r="M35" s="65">
        <v>5100</v>
      </c>
    </row>
    <row r="36" spans="1:15" ht="14.25" customHeight="1" x14ac:dyDescent="0.25">
      <c r="A36" s="39">
        <v>3221</v>
      </c>
      <c r="B36" s="43" t="s">
        <v>30</v>
      </c>
      <c r="C36" s="42">
        <f>+D36+E36+F36+G36+H36+I36+J36</f>
        <v>249658.51</v>
      </c>
      <c r="D36" s="42">
        <v>101500</v>
      </c>
      <c r="E36" s="45"/>
      <c r="F36" s="41">
        <v>4542.51</v>
      </c>
      <c r="G36" s="41">
        <v>18340</v>
      </c>
      <c r="H36" s="41">
        <v>113400</v>
      </c>
      <c r="I36" s="41">
        <v>2417</v>
      </c>
      <c r="J36" s="41">
        <v>9459</v>
      </c>
      <c r="K36" s="41"/>
      <c r="L36" s="61">
        <v>249659</v>
      </c>
      <c r="M36" s="65">
        <v>249659</v>
      </c>
      <c r="N36" s="9">
        <v>0</v>
      </c>
      <c r="O36" s="9">
        <v>0</v>
      </c>
    </row>
    <row r="37" spans="1:15" ht="14.25" customHeight="1" x14ac:dyDescent="0.25">
      <c r="A37" s="39">
        <v>3222</v>
      </c>
      <c r="B37" s="64" t="s">
        <v>60</v>
      </c>
      <c r="C37" s="42">
        <f t="shared" si="0"/>
        <v>238150</v>
      </c>
      <c r="D37" s="42">
        <v>98150</v>
      </c>
      <c r="E37" s="45"/>
      <c r="F37" s="41"/>
      <c r="G37" s="41">
        <v>140000</v>
      </c>
      <c r="H37" s="41"/>
      <c r="I37" s="41"/>
      <c r="J37" s="41"/>
      <c r="K37" s="41"/>
      <c r="L37" s="61">
        <v>238150</v>
      </c>
      <c r="M37" s="65">
        <v>238150</v>
      </c>
    </row>
    <row r="38" spans="1:15" ht="14.25" customHeight="1" x14ac:dyDescent="0.25">
      <c r="A38" s="39">
        <v>3223</v>
      </c>
      <c r="B38" s="40" t="s">
        <v>31</v>
      </c>
      <c r="C38" s="42">
        <f t="shared" si="0"/>
        <v>260000</v>
      </c>
      <c r="D38" s="42">
        <v>260000</v>
      </c>
      <c r="E38" s="45"/>
      <c r="F38" s="41"/>
      <c r="G38" s="41"/>
      <c r="H38" s="41"/>
      <c r="I38" s="41"/>
      <c r="J38" s="41"/>
      <c r="K38" s="41"/>
      <c r="L38" s="61">
        <v>260000</v>
      </c>
      <c r="M38" s="65">
        <v>260000</v>
      </c>
      <c r="N38" s="9">
        <v>0</v>
      </c>
      <c r="O38" s="9">
        <v>0</v>
      </c>
    </row>
    <row r="39" spans="1:15" ht="14.25" customHeight="1" x14ac:dyDescent="0.25">
      <c r="A39" s="39">
        <v>3224</v>
      </c>
      <c r="B39" s="43" t="s">
        <v>32</v>
      </c>
      <c r="C39" s="42">
        <f t="shared" si="0"/>
        <v>0</v>
      </c>
      <c r="D39" s="42"/>
      <c r="E39" s="45"/>
      <c r="F39" s="41"/>
      <c r="G39" s="41"/>
      <c r="H39" s="41"/>
      <c r="I39" s="41"/>
      <c r="J39" s="41"/>
      <c r="K39" s="41"/>
      <c r="L39" s="61"/>
      <c r="M39" s="65"/>
      <c r="N39" s="9">
        <v>0</v>
      </c>
      <c r="O39" s="9">
        <v>0</v>
      </c>
    </row>
    <row r="40" spans="1:15" ht="14.25" customHeight="1" x14ac:dyDescent="0.25">
      <c r="A40" s="39">
        <v>3225</v>
      </c>
      <c r="B40" s="40" t="s">
        <v>33</v>
      </c>
      <c r="C40" s="42">
        <f>+D40+E40+F40+G40+H40+I40+J40</f>
        <v>12900</v>
      </c>
      <c r="D40" s="42">
        <v>5500</v>
      </c>
      <c r="E40" s="45"/>
      <c r="F40" s="41">
        <v>2400</v>
      </c>
      <c r="G40" s="41"/>
      <c r="H40" s="41">
        <v>5000</v>
      </c>
      <c r="I40" s="41"/>
      <c r="J40" s="41"/>
      <c r="K40" s="41"/>
      <c r="L40" s="61">
        <v>12900</v>
      </c>
      <c r="M40" s="65">
        <v>12900</v>
      </c>
      <c r="N40" s="9">
        <v>0</v>
      </c>
      <c r="O40" s="9">
        <v>0</v>
      </c>
    </row>
    <row r="41" spans="1:15" ht="14.25" customHeight="1" x14ac:dyDescent="0.25">
      <c r="A41" s="39">
        <v>3227</v>
      </c>
      <c r="B41" s="40" t="s">
        <v>62</v>
      </c>
      <c r="C41" s="42">
        <f t="shared" si="0"/>
        <v>2000</v>
      </c>
      <c r="D41" s="42">
        <v>2000</v>
      </c>
      <c r="E41" s="45"/>
      <c r="F41" s="41"/>
      <c r="G41" s="41"/>
      <c r="H41" s="41"/>
      <c r="I41" s="41"/>
      <c r="J41" s="41"/>
      <c r="K41" s="41"/>
      <c r="L41" s="61">
        <v>2000</v>
      </c>
      <c r="M41" s="65">
        <v>2000</v>
      </c>
    </row>
    <row r="42" spans="1:15" ht="14.25" customHeight="1" x14ac:dyDescent="0.25">
      <c r="A42" s="39">
        <v>3231</v>
      </c>
      <c r="B42" s="40" t="s">
        <v>34</v>
      </c>
      <c r="C42" s="42">
        <f t="shared" si="0"/>
        <v>57000</v>
      </c>
      <c r="D42" s="42">
        <v>20500</v>
      </c>
      <c r="E42" s="45"/>
      <c r="F42" s="41"/>
      <c r="G42" s="41"/>
      <c r="H42" s="41">
        <v>36500</v>
      </c>
      <c r="I42" s="41"/>
      <c r="J42" s="41"/>
      <c r="K42" s="41"/>
      <c r="L42" s="61">
        <v>57000</v>
      </c>
      <c r="M42" s="65">
        <v>57000</v>
      </c>
      <c r="N42" s="9">
        <v>0</v>
      </c>
      <c r="O42" s="9">
        <v>0</v>
      </c>
    </row>
    <row r="43" spans="1:15" ht="14.25" customHeight="1" x14ac:dyDescent="0.25">
      <c r="A43" s="39">
        <v>3722</v>
      </c>
      <c r="B43" s="40" t="s">
        <v>76</v>
      </c>
      <c r="C43" s="42">
        <f t="shared" si="0"/>
        <v>120000</v>
      </c>
      <c r="D43" s="42"/>
      <c r="E43" s="45"/>
      <c r="F43" s="41"/>
      <c r="G43" s="41"/>
      <c r="H43" s="41">
        <v>120000</v>
      </c>
      <c r="I43" s="41"/>
      <c r="J43" s="41"/>
      <c r="K43" s="41"/>
      <c r="L43" s="61">
        <v>120000</v>
      </c>
      <c r="M43" s="65">
        <v>120000</v>
      </c>
      <c r="N43" s="9">
        <v>0</v>
      </c>
      <c r="O43" s="9">
        <v>0</v>
      </c>
    </row>
    <row r="44" spans="1:15" ht="14.25" customHeight="1" x14ac:dyDescent="0.25">
      <c r="A44" s="39">
        <v>3291</v>
      </c>
      <c r="B44" s="40" t="s">
        <v>73</v>
      </c>
      <c r="C44" s="42">
        <f t="shared" si="0"/>
        <v>2500</v>
      </c>
      <c r="D44" s="42"/>
      <c r="E44" s="45"/>
      <c r="F44" s="41"/>
      <c r="G44" s="41">
        <v>2500</v>
      </c>
      <c r="H44" s="41"/>
      <c r="I44" s="41"/>
      <c r="J44" s="41"/>
      <c r="K44" s="41"/>
      <c r="L44" s="61">
        <v>2500</v>
      </c>
      <c r="M44" s="65">
        <v>2500</v>
      </c>
      <c r="N44" s="9">
        <v>0</v>
      </c>
      <c r="O44" s="9">
        <v>0</v>
      </c>
    </row>
    <row r="45" spans="1:15" ht="14.25" customHeight="1" x14ac:dyDescent="0.25">
      <c r="A45" s="39">
        <v>3233</v>
      </c>
      <c r="B45" s="40" t="s">
        <v>35</v>
      </c>
      <c r="C45" s="42">
        <f t="shared" si="0"/>
        <v>1200</v>
      </c>
      <c r="D45" s="42">
        <v>1200</v>
      </c>
      <c r="E45" s="45"/>
      <c r="F45" s="41"/>
      <c r="G45" s="41"/>
      <c r="H45" s="41"/>
      <c r="I45" s="41"/>
      <c r="J45" s="41"/>
      <c r="K45" s="41"/>
      <c r="L45" s="61">
        <v>1200</v>
      </c>
      <c r="M45" s="65">
        <v>1200</v>
      </c>
      <c r="N45" s="9">
        <v>0</v>
      </c>
      <c r="O45" s="9">
        <v>0</v>
      </c>
    </row>
    <row r="46" spans="1:15" ht="14.25" customHeight="1" x14ac:dyDescent="0.25">
      <c r="A46" s="39">
        <v>3234</v>
      </c>
      <c r="B46" s="40" t="s">
        <v>36</v>
      </c>
      <c r="C46" s="42">
        <f t="shared" si="0"/>
        <v>98400</v>
      </c>
      <c r="D46" s="42">
        <v>98400</v>
      </c>
      <c r="E46" s="45"/>
      <c r="F46" s="41"/>
      <c r="G46" s="41"/>
      <c r="H46" s="41"/>
      <c r="I46" s="41"/>
      <c r="J46" s="41"/>
      <c r="K46" s="41"/>
      <c r="L46" s="61">
        <v>98400</v>
      </c>
      <c r="M46" s="65">
        <v>98400</v>
      </c>
      <c r="N46" s="9">
        <v>0</v>
      </c>
      <c r="O46" s="9">
        <v>0</v>
      </c>
    </row>
    <row r="47" spans="1:15" ht="14.25" customHeight="1" x14ac:dyDescent="0.25">
      <c r="A47" s="39">
        <v>3235</v>
      </c>
      <c r="B47" s="40" t="s">
        <v>37</v>
      </c>
      <c r="C47" s="42">
        <f t="shared" si="0"/>
        <v>100</v>
      </c>
      <c r="D47" s="42"/>
      <c r="E47" s="45"/>
      <c r="F47" s="41"/>
      <c r="G47" s="41"/>
      <c r="H47" s="41">
        <v>100</v>
      </c>
      <c r="I47" s="41"/>
      <c r="J47" s="41"/>
      <c r="K47" s="41"/>
      <c r="L47" s="61">
        <v>100</v>
      </c>
      <c r="M47" s="65">
        <v>100</v>
      </c>
      <c r="N47" s="9">
        <v>0</v>
      </c>
      <c r="O47" s="9">
        <v>0</v>
      </c>
    </row>
    <row r="48" spans="1:15" ht="14.25" customHeight="1" x14ac:dyDescent="0.25">
      <c r="A48" s="39">
        <v>3236</v>
      </c>
      <c r="B48" s="43" t="s">
        <v>38</v>
      </c>
      <c r="C48" s="42">
        <f t="shared" si="0"/>
        <v>15080</v>
      </c>
      <c r="D48" s="42">
        <v>15080</v>
      </c>
      <c r="E48" s="45"/>
      <c r="F48" s="41"/>
      <c r="G48" s="41"/>
      <c r="H48" s="41"/>
      <c r="I48" s="41"/>
      <c r="J48" s="41"/>
      <c r="K48" s="41"/>
      <c r="L48" s="61">
        <v>15080</v>
      </c>
      <c r="M48" s="65">
        <v>15080</v>
      </c>
      <c r="N48" s="9">
        <v>0</v>
      </c>
      <c r="O48" s="9">
        <v>0</v>
      </c>
    </row>
    <row r="49" spans="1:15" ht="14.25" customHeight="1" x14ac:dyDescent="0.25">
      <c r="A49" s="39">
        <v>3237</v>
      </c>
      <c r="B49" s="40" t="s">
        <v>39</v>
      </c>
      <c r="C49" s="42">
        <f t="shared" si="0"/>
        <v>2000</v>
      </c>
      <c r="D49" s="42">
        <v>2000</v>
      </c>
      <c r="E49" s="45"/>
      <c r="F49" s="41"/>
      <c r="G49" s="41"/>
      <c r="H49" s="41"/>
      <c r="I49" s="41"/>
      <c r="J49" s="41"/>
      <c r="K49" s="41"/>
      <c r="L49" s="61">
        <v>2000</v>
      </c>
      <c r="M49" s="65">
        <v>2000</v>
      </c>
      <c r="N49" s="9">
        <v>0</v>
      </c>
      <c r="O49" s="9">
        <v>0</v>
      </c>
    </row>
    <row r="50" spans="1:15" ht="14.25" customHeight="1" x14ac:dyDescent="0.25">
      <c r="A50" s="39">
        <v>3238</v>
      </c>
      <c r="B50" s="40" t="s">
        <v>40</v>
      </c>
      <c r="C50" s="42">
        <f t="shared" si="0"/>
        <v>10300</v>
      </c>
      <c r="D50" s="42">
        <v>10300</v>
      </c>
      <c r="E50" s="45"/>
      <c r="F50" s="41"/>
      <c r="G50" s="41"/>
      <c r="H50" s="41"/>
      <c r="I50" s="41"/>
      <c r="J50" s="41"/>
      <c r="K50" s="41"/>
      <c r="L50" s="61">
        <v>10300</v>
      </c>
      <c r="M50" s="65">
        <v>10300</v>
      </c>
      <c r="N50" s="9">
        <v>0</v>
      </c>
      <c r="O50" s="9">
        <v>0</v>
      </c>
    </row>
    <row r="51" spans="1:15" ht="14.25" customHeight="1" x14ac:dyDescent="0.25">
      <c r="A51" s="39">
        <v>3239</v>
      </c>
      <c r="B51" s="40" t="s">
        <v>41</v>
      </c>
      <c r="C51" s="42">
        <f t="shared" si="0"/>
        <v>6000</v>
      </c>
      <c r="D51" s="42">
        <v>5800</v>
      </c>
      <c r="E51" s="45"/>
      <c r="F51" s="41"/>
      <c r="G51" s="41">
        <v>200</v>
      </c>
      <c r="H51" s="41"/>
      <c r="I51" s="41"/>
      <c r="J51" s="41"/>
      <c r="K51" s="41"/>
      <c r="L51" s="61">
        <v>6000</v>
      </c>
      <c r="M51" s="65">
        <v>6000</v>
      </c>
      <c r="N51" s="9">
        <v>0</v>
      </c>
      <c r="O51" s="9">
        <v>0</v>
      </c>
    </row>
    <row r="52" spans="1:15" ht="14.25" customHeight="1" x14ac:dyDescent="0.25">
      <c r="A52" s="39">
        <v>3241</v>
      </c>
      <c r="B52" s="40" t="s">
        <v>63</v>
      </c>
      <c r="C52" s="42">
        <f t="shared" si="0"/>
        <v>0</v>
      </c>
      <c r="D52" s="42"/>
      <c r="E52" s="45"/>
      <c r="F52" s="41"/>
      <c r="G52" s="41"/>
      <c r="H52" s="41">
        <v>0</v>
      </c>
      <c r="I52" s="41"/>
      <c r="J52" s="41"/>
      <c r="K52" s="41"/>
      <c r="L52" s="61">
        <v>0</v>
      </c>
      <c r="M52" s="65">
        <v>0</v>
      </c>
    </row>
    <row r="53" spans="1:15" ht="14.25" customHeight="1" x14ac:dyDescent="0.25">
      <c r="A53" s="39">
        <v>3292</v>
      </c>
      <c r="B53" s="40" t="s">
        <v>42</v>
      </c>
      <c r="C53" s="42">
        <f t="shared" si="0"/>
        <v>1500</v>
      </c>
      <c r="D53" s="42">
        <v>1500</v>
      </c>
      <c r="E53" s="45"/>
      <c r="F53" s="41"/>
      <c r="G53" s="41"/>
      <c r="H53" s="41">
        <v>0</v>
      </c>
      <c r="I53" s="41"/>
      <c r="J53" s="41"/>
      <c r="K53" s="41"/>
      <c r="L53" s="61">
        <v>1500</v>
      </c>
      <c r="M53" s="65">
        <v>1500</v>
      </c>
      <c r="N53" s="9">
        <v>0</v>
      </c>
      <c r="O53" s="9">
        <v>0</v>
      </c>
    </row>
    <row r="54" spans="1:15" ht="14.25" customHeight="1" x14ac:dyDescent="0.25">
      <c r="A54" s="39">
        <v>3293</v>
      </c>
      <c r="B54" s="40" t="s">
        <v>43</v>
      </c>
      <c r="C54" s="42">
        <f t="shared" si="0"/>
        <v>59500</v>
      </c>
      <c r="D54" s="42">
        <v>4500</v>
      </c>
      <c r="E54" s="45"/>
      <c r="F54" s="41"/>
      <c r="G54" s="41">
        <v>0</v>
      </c>
      <c r="H54" s="41">
        <v>55000</v>
      </c>
      <c r="I54" s="41"/>
      <c r="J54" s="41"/>
      <c r="K54" s="41"/>
      <c r="L54" s="61">
        <v>59500</v>
      </c>
      <c r="M54" s="65">
        <v>59500</v>
      </c>
      <c r="N54" s="9">
        <v>0</v>
      </c>
      <c r="O54" s="9">
        <v>0</v>
      </c>
    </row>
    <row r="55" spans="1:15" ht="14.25" customHeight="1" x14ac:dyDescent="0.25">
      <c r="A55" s="39">
        <v>3294</v>
      </c>
      <c r="B55" s="40" t="s">
        <v>44</v>
      </c>
      <c r="C55" s="42">
        <f t="shared" si="0"/>
        <v>2200</v>
      </c>
      <c r="D55" s="42">
        <v>1500</v>
      </c>
      <c r="E55" s="45"/>
      <c r="F55" s="41">
        <v>200</v>
      </c>
      <c r="G55" s="41">
        <v>500</v>
      </c>
      <c r="H55" s="41"/>
      <c r="I55" s="41"/>
      <c r="J55" s="41"/>
      <c r="K55" s="41"/>
      <c r="L55" s="61">
        <v>2200</v>
      </c>
      <c r="M55" s="65">
        <v>2200</v>
      </c>
      <c r="N55" s="9">
        <v>0</v>
      </c>
      <c r="O55" s="9">
        <v>0</v>
      </c>
    </row>
    <row r="56" spans="1:15" ht="14.25" customHeight="1" x14ac:dyDescent="0.25">
      <c r="A56" s="39">
        <v>3295</v>
      </c>
      <c r="B56" s="40" t="s">
        <v>64</v>
      </c>
      <c r="C56" s="42">
        <f t="shared" si="0"/>
        <v>20300</v>
      </c>
      <c r="D56" s="42">
        <v>5800</v>
      </c>
      <c r="E56" s="45"/>
      <c r="F56" s="41"/>
      <c r="G56" s="41"/>
      <c r="H56" s="41">
        <v>14500</v>
      </c>
      <c r="I56" s="41"/>
      <c r="J56" s="41"/>
      <c r="K56" s="41"/>
      <c r="L56" s="61">
        <v>20300</v>
      </c>
      <c r="M56" s="65">
        <v>20300</v>
      </c>
    </row>
    <row r="57" spans="1:15" ht="14.25" customHeight="1" x14ac:dyDescent="0.25">
      <c r="A57" s="39">
        <v>3299</v>
      </c>
      <c r="B57" s="43" t="s">
        <v>45</v>
      </c>
      <c r="C57" s="42">
        <f t="shared" si="0"/>
        <v>15900</v>
      </c>
      <c r="D57" s="42">
        <v>2000</v>
      </c>
      <c r="E57" s="45"/>
      <c r="F57" s="41">
        <v>100</v>
      </c>
      <c r="G57" s="41">
        <v>13800</v>
      </c>
      <c r="H57" s="41"/>
      <c r="I57" s="41"/>
      <c r="J57" s="41"/>
      <c r="K57" s="41"/>
      <c r="L57" s="61">
        <v>15900</v>
      </c>
      <c r="M57" s="65">
        <v>15900</v>
      </c>
      <c r="N57" s="9">
        <v>0</v>
      </c>
      <c r="O57" s="9">
        <v>0</v>
      </c>
    </row>
    <row r="58" spans="1:15" ht="14.25" customHeight="1" x14ac:dyDescent="0.25">
      <c r="A58" s="38">
        <v>34</v>
      </c>
      <c r="B58" s="44" t="s">
        <v>46</v>
      </c>
      <c r="C58" s="36">
        <v>100</v>
      </c>
      <c r="D58" s="36">
        <v>100</v>
      </c>
      <c r="E58" s="37"/>
      <c r="F58" s="36"/>
      <c r="G58" s="36"/>
      <c r="H58" s="36"/>
      <c r="I58" s="36"/>
      <c r="J58" s="36">
        <f>J59</f>
        <v>0</v>
      </c>
      <c r="K58" s="36"/>
      <c r="L58" s="62">
        <v>100</v>
      </c>
      <c r="M58" s="60">
        <v>100</v>
      </c>
      <c r="N58" s="21">
        <f>N59</f>
        <v>0</v>
      </c>
      <c r="O58" s="21">
        <f>O59</f>
        <v>0</v>
      </c>
    </row>
    <row r="59" spans="1:15" ht="14.25" customHeight="1" x14ac:dyDescent="0.25">
      <c r="A59" s="39">
        <v>3431</v>
      </c>
      <c r="B59" s="40" t="s">
        <v>47</v>
      </c>
      <c r="C59" s="42">
        <f t="shared" si="0"/>
        <v>50</v>
      </c>
      <c r="D59" s="41">
        <v>50</v>
      </c>
      <c r="E59" s="42"/>
      <c r="F59" s="41"/>
      <c r="G59" s="41"/>
      <c r="H59" s="41"/>
      <c r="I59" s="41"/>
      <c r="J59" s="41"/>
      <c r="K59" s="41"/>
      <c r="L59" s="61">
        <v>50</v>
      </c>
      <c r="M59" s="65">
        <v>50</v>
      </c>
      <c r="N59" s="9">
        <v>0</v>
      </c>
      <c r="O59" s="9">
        <v>0</v>
      </c>
    </row>
    <row r="60" spans="1:15" ht="14.25" customHeight="1" x14ac:dyDescent="0.25">
      <c r="A60" s="39">
        <v>3433</v>
      </c>
      <c r="B60" s="40" t="s">
        <v>65</v>
      </c>
      <c r="C60" s="42">
        <f t="shared" si="0"/>
        <v>50</v>
      </c>
      <c r="D60" s="41">
        <v>50</v>
      </c>
      <c r="E60" s="42"/>
      <c r="F60" s="41"/>
      <c r="G60" s="41">
        <v>0</v>
      </c>
      <c r="H60" s="41"/>
      <c r="I60" s="41"/>
      <c r="J60" s="41"/>
      <c r="K60" s="41"/>
      <c r="L60" s="61">
        <v>50</v>
      </c>
      <c r="M60" s="65">
        <v>50</v>
      </c>
    </row>
    <row r="61" spans="1:15" ht="14.25" customHeight="1" x14ac:dyDescent="0.25">
      <c r="A61" s="39">
        <v>3434</v>
      </c>
      <c r="B61" s="40" t="s">
        <v>66</v>
      </c>
      <c r="C61" s="42">
        <f t="shared" si="0"/>
        <v>0</v>
      </c>
      <c r="D61" s="41"/>
      <c r="E61" s="42"/>
      <c r="F61" s="41"/>
      <c r="G61" s="41"/>
      <c r="H61" s="41"/>
      <c r="I61" s="41"/>
      <c r="J61" s="41"/>
      <c r="K61" s="41"/>
      <c r="L61" s="61">
        <v>0</v>
      </c>
      <c r="M61" s="65"/>
    </row>
    <row r="62" spans="1:15" s="21" customFormat="1" ht="46.5" customHeight="1" x14ac:dyDescent="0.25">
      <c r="A62" s="47">
        <v>42</v>
      </c>
      <c r="B62" s="48" t="s">
        <v>48</v>
      </c>
      <c r="C62" s="36">
        <v>107000</v>
      </c>
      <c r="D62" s="37"/>
      <c r="E62" s="37"/>
      <c r="F62" s="36">
        <v>16000</v>
      </c>
      <c r="G62" s="36">
        <v>1500</v>
      </c>
      <c r="H62" s="36">
        <v>85500</v>
      </c>
      <c r="I62" s="36">
        <v>4000</v>
      </c>
      <c r="J62" s="36">
        <f>J63</f>
        <v>0</v>
      </c>
      <c r="K62" s="36"/>
      <c r="L62" s="54">
        <v>107000</v>
      </c>
      <c r="M62" s="36">
        <v>107000</v>
      </c>
      <c r="N62" s="21">
        <f>N63</f>
        <v>65000</v>
      </c>
      <c r="O62" s="21">
        <f>O63</f>
        <v>65000</v>
      </c>
    </row>
    <row r="63" spans="1:15" x14ac:dyDescent="0.25">
      <c r="A63" s="39">
        <v>4221</v>
      </c>
      <c r="B63" s="40" t="s">
        <v>67</v>
      </c>
      <c r="C63" s="42">
        <f t="shared" si="0"/>
        <v>24000</v>
      </c>
      <c r="D63" s="42"/>
      <c r="E63" s="42"/>
      <c r="F63" s="41">
        <v>10000</v>
      </c>
      <c r="G63" s="41">
        <v>0</v>
      </c>
      <c r="H63" s="41">
        <v>10000</v>
      </c>
      <c r="I63" s="41">
        <v>4000</v>
      </c>
      <c r="J63" s="41"/>
      <c r="K63" s="41"/>
      <c r="L63" s="55">
        <v>24000</v>
      </c>
      <c r="M63" s="41">
        <v>24000</v>
      </c>
      <c r="N63" s="9">
        <v>65000</v>
      </c>
      <c r="O63" s="9">
        <v>65000</v>
      </c>
    </row>
    <row r="64" spans="1:15" x14ac:dyDescent="0.25">
      <c r="A64" s="39">
        <v>4223</v>
      </c>
      <c r="B64" s="40" t="s">
        <v>68</v>
      </c>
      <c r="C64" s="42">
        <f t="shared" si="0"/>
        <v>0</v>
      </c>
      <c r="D64" s="42"/>
      <c r="E64" s="42"/>
      <c r="F64" s="41"/>
      <c r="G64" s="41"/>
      <c r="H64" s="41"/>
      <c r="I64" s="41"/>
      <c r="J64" s="41"/>
      <c r="K64" s="41"/>
      <c r="L64" s="55"/>
      <c r="M64" s="41"/>
    </row>
    <row r="65" spans="1:13" x14ac:dyDescent="0.25">
      <c r="A65" s="39">
        <v>4226</v>
      </c>
      <c r="B65" s="40" t="s">
        <v>69</v>
      </c>
      <c r="C65" s="42">
        <f t="shared" si="0"/>
        <v>0</v>
      </c>
      <c r="D65" s="42"/>
      <c r="E65" s="42"/>
      <c r="F65" s="41"/>
      <c r="G65" s="41"/>
      <c r="H65" s="41"/>
      <c r="I65" s="41"/>
      <c r="J65" s="41"/>
      <c r="K65" s="41"/>
      <c r="L65" s="55"/>
      <c r="M65" s="41"/>
    </row>
    <row r="66" spans="1:13" x14ac:dyDescent="0.25">
      <c r="A66" s="39">
        <v>4227</v>
      </c>
      <c r="B66" s="40" t="s">
        <v>70</v>
      </c>
      <c r="C66" s="42">
        <f t="shared" si="0"/>
        <v>7500</v>
      </c>
      <c r="D66" s="42"/>
      <c r="E66" s="42"/>
      <c r="F66" s="41">
        <v>6000</v>
      </c>
      <c r="G66" s="41">
        <v>1500</v>
      </c>
      <c r="H66" s="41"/>
      <c r="I66" s="41"/>
      <c r="J66" s="41"/>
      <c r="K66" s="41"/>
      <c r="L66" s="55">
        <v>7500</v>
      </c>
      <c r="M66" s="41">
        <v>6000</v>
      </c>
    </row>
    <row r="67" spans="1:13" x14ac:dyDescent="0.25">
      <c r="A67" s="39">
        <v>4241</v>
      </c>
      <c r="B67" s="40" t="s">
        <v>71</v>
      </c>
      <c r="C67" s="42">
        <f t="shared" si="0"/>
        <v>75500</v>
      </c>
      <c r="D67" s="42"/>
      <c r="E67" s="42"/>
      <c r="F67" s="41"/>
      <c r="G67" s="41"/>
      <c r="H67" s="41">
        <v>75500</v>
      </c>
      <c r="I67" s="41"/>
      <c r="J67" s="41"/>
      <c r="K67" s="41"/>
      <c r="L67" s="55">
        <v>75500</v>
      </c>
      <c r="M67" s="41">
        <v>65500</v>
      </c>
    </row>
    <row r="68" spans="1:13" ht="18.75" customHeight="1" x14ac:dyDescent="0.25">
      <c r="A68" s="75" t="s">
        <v>72</v>
      </c>
      <c r="B68" s="75"/>
      <c r="C68" s="60">
        <f>+C25+C31+C58+C62</f>
        <v>9845638.5099999998</v>
      </c>
      <c r="D68" s="60">
        <f>+D25+D31+D58+D62</f>
        <v>768330</v>
      </c>
      <c r="E68" s="60">
        <f>+E25+E31</f>
        <v>0</v>
      </c>
      <c r="F68" s="60">
        <f>+F31+F62</f>
        <v>23242.510000000002</v>
      </c>
      <c r="G68" s="60">
        <f t="shared" ref="G68:K68" si="1">+G31+G58+G62</f>
        <v>177140</v>
      </c>
      <c r="H68" s="60">
        <f>+H31+H58+H62+H25</f>
        <v>8851450</v>
      </c>
      <c r="I68" s="60">
        <f>+I31+I57+I58+I62</f>
        <v>16017</v>
      </c>
      <c r="J68" s="60">
        <f t="shared" si="1"/>
        <v>9459</v>
      </c>
      <c r="K68" s="41">
        <f t="shared" si="1"/>
        <v>0</v>
      </c>
      <c r="L68" s="41">
        <f>+L25+L31+L58+L62</f>
        <v>9845639</v>
      </c>
      <c r="M68" s="41">
        <f>+M25+M31+M58+M62</f>
        <v>9845639</v>
      </c>
    </row>
    <row r="69" spans="1:13" x14ac:dyDescent="0.25">
      <c r="A69" s="23"/>
      <c r="B69" s="25"/>
      <c r="C69" s="25"/>
      <c r="D69" s="13"/>
      <c r="E69" s="13"/>
      <c r="F69" s="12"/>
      <c r="G69" s="12"/>
      <c r="H69" s="12"/>
      <c r="I69" s="12"/>
      <c r="J69" s="12"/>
      <c r="K69" s="12"/>
      <c r="L69" s="12">
        <v>1.0999999999999999E-2</v>
      </c>
      <c r="M69" s="12">
        <v>1.15E-2</v>
      </c>
    </row>
    <row r="70" spans="1:13" x14ac:dyDescent="0.25">
      <c r="A70" s="20"/>
      <c r="B70" s="25"/>
      <c r="C70" s="25"/>
      <c r="D70" s="13"/>
      <c r="E70" s="13"/>
      <c r="F70" s="12"/>
      <c r="G70" s="12"/>
      <c r="H70" s="12"/>
      <c r="I70" s="12"/>
      <c r="J70" s="12"/>
      <c r="K70" s="14" t="s">
        <v>75</v>
      </c>
      <c r="L70" s="12"/>
    </row>
    <row r="71" spans="1:13" x14ac:dyDescent="0.25">
      <c r="A71" s="20" t="s">
        <v>74</v>
      </c>
      <c r="B71" s="22"/>
      <c r="C71" s="12"/>
      <c r="D71" s="14" t="s">
        <v>87</v>
      </c>
      <c r="E71" s="13"/>
      <c r="F71" s="12"/>
      <c r="G71" s="14"/>
      <c r="H71" s="14" t="s">
        <v>55</v>
      </c>
      <c r="I71" s="14"/>
      <c r="J71" s="12"/>
      <c r="K71" s="12"/>
      <c r="L71" s="12"/>
    </row>
    <row r="72" spans="1:13" x14ac:dyDescent="0.25">
      <c r="A72" s="20"/>
      <c r="B72" s="22"/>
      <c r="C72" s="12"/>
      <c r="D72" s="13"/>
      <c r="E72" s="13"/>
      <c r="F72" s="12"/>
      <c r="G72" s="12"/>
      <c r="H72" s="12"/>
      <c r="I72" s="12"/>
      <c r="J72" s="12"/>
      <c r="K72" s="12"/>
      <c r="L72" s="12"/>
    </row>
    <row r="73" spans="1:13" x14ac:dyDescent="0.25">
      <c r="A73" s="24"/>
      <c r="B73" s="22"/>
      <c r="C73" s="12"/>
      <c r="D73" s="13"/>
      <c r="E73" s="13"/>
      <c r="F73" s="12"/>
      <c r="G73" s="12"/>
      <c r="H73" s="12"/>
      <c r="I73" s="12"/>
      <c r="J73" s="12"/>
      <c r="K73" s="12"/>
      <c r="L73" s="12"/>
    </row>
    <row r="74" spans="1:13" x14ac:dyDescent="0.25">
      <c r="A74" s="24"/>
      <c r="B74" s="22"/>
      <c r="C74" s="12"/>
      <c r="D74" s="13"/>
      <c r="E74" s="13"/>
      <c r="F74" s="12"/>
      <c r="G74" s="12"/>
      <c r="H74" s="12"/>
      <c r="I74" s="12"/>
      <c r="J74" s="12"/>
      <c r="K74" s="12"/>
      <c r="L74" s="12"/>
    </row>
    <row r="75" spans="1:13" x14ac:dyDescent="0.25">
      <c r="A75" s="24"/>
      <c r="B75" s="22"/>
      <c r="C75" s="12"/>
      <c r="D75" s="13"/>
      <c r="E75" s="13"/>
      <c r="F75" s="12"/>
      <c r="G75" s="12"/>
      <c r="H75" s="12"/>
      <c r="I75" s="12"/>
      <c r="J75" s="12"/>
      <c r="K75" s="12"/>
      <c r="L75" s="12"/>
    </row>
    <row r="76" spans="1:13" x14ac:dyDescent="0.25">
      <c r="A76" s="24"/>
      <c r="B76" s="22"/>
      <c r="C76" s="12"/>
      <c r="D76" s="13"/>
      <c r="E76" s="13"/>
      <c r="F76" s="12"/>
      <c r="G76" s="12"/>
      <c r="H76" s="12"/>
      <c r="I76" s="12"/>
      <c r="J76" s="12"/>
      <c r="K76" s="12"/>
      <c r="L76" s="12"/>
    </row>
    <row r="77" spans="1:13" x14ac:dyDescent="0.25">
      <c r="A77" s="24"/>
      <c r="B77" s="22"/>
      <c r="C77" s="12"/>
      <c r="D77" s="13"/>
      <c r="E77" s="13"/>
      <c r="F77" s="12"/>
      <c r="G77" s="12"/>
      <c r="H77" s="12"/>
      <c r="I77" s="12"/>
      <c r="J77" s="12"/>
      <c r="K77" s="12"/>
      <c r="L77" s="12"/>
    </row>
    <row r="78" spans="1:13" x14ac:dyDescent="0.25">
      <c r="A78" s="24"/>
      <c r="B78" s="22"/>
      <c r="C78" s="12"/>
      <c r="D78" s="13"/>
      <c r="E78" s="13"/>
      <c r="F78" s="12"/>
      <c r="G78" s="12"/>
      <c r="H78" s="12"/>
      <c r="I78" s="12"/>
      <c r="J78" s="12"/>
      <c r="K78" s="12"/>
      <c r="L78" s="12"/>
    </row>
    <row r="79" spans="1:13" x14ac:dyDescent="0.25">
      <c r="A79" s="24"/>
      <c r="B79" s="22"/>
      <c r="C79" s="12"/>
      <c r="D79" s="13"/>
      <c r="E79" s="13"/>
      <c r="F79" s="12"/>
      <c r="G79" s="12"/>
      <c r="H79" s="12"/>
      <c r="I79" s="12"/>
      <c r="J79" s="12"/>
      <c r="K79" s="12"/>
      <c r="L79" s="12"/>
    </row>
    <row r="80" spans="1:13" x14ac:dyDescent="0.25">
      <c r="A80" s="24"/>
      <c r="B80" s="22"/>
      <c r="C80" s="12"/>
      <c r="D80" s="13"/>
      <c r="E80" s="13"/>
      <c r="F80" s="12"/>
      <c r="G80" s="12"/>
      <c r="H80" s="12"/>
      <c r="I80" s="12"/>
      <c r="J80" s="12"/>
      <c r="K80" s="12"/>
      <c r="L80" s="12"/>
    </row>
    <row r="81" spans="1:12" x14ac:dyDescent="0.25">
      <c r="A81" s="24"/>
      <c r="B81" s="22"/>
      <c r="C81" s="12"/>
      <c r="D81" s="13"/>
      <c r="E81" s="13"/>
      <c r="F81" s="12"/>
      <c r="G81" s="12"/>
      <c r="H81" s="12"/>
      <c r="I81" s="12"/>
      <c r="J81" s="12"/>
      <c r="K81" s="12"/>
      <c r="L81" s="12"/>
    </row>
    <row r="82" spans="1:12" x14ac:dyDescent="0.25">
      <c r="A82" s="24"/>
      <c r="B82" s="22"/>
      <c r="C82" s="12"/>
      <c r="D82" s="13"/>
      <c r="E82" s="13"/>
      <c r="F82" s="12"/>
      <c r="G82" s="12"/>
      <c r="H82" s="12"/>
      <c r="I82" s="12"/>
      <c r="J82" s="12"/>
      <c r="K82" s="12"/>
      <c r="L82" s="12"/>
    </row>
    <row r="83" spans="1:12" x14ac:dyDescent="0.25">
      <c r="A83" s="24"/>
      <c r="B83" s="22"/>
      <c r="C83" s="12"/>
      <c r="D83" s="13"/>
      <c r="E83" s="13"/>
      <c r="F83" s="12"/>
      <c r="G83" s="12"/>
      <c r="H83" s="12"/>
      <c r="I83" s="12"/>
      <c r="J83" s="12"/>
      <c r="K83" s="12"/>
      <c r="L83" s="12"/>
    </row>
    <row r="84" spans="1:12" s="12" customFormat="1" x14ac:dyDescent="0.25">
      <c r="A84" s="24"/>
      <c r="B84" s="22"/>
      <c r="D84" s="13"/>
      <c r="E84" s="13"/>
    </row>
    <row r="85" spans="1:12" s="12" customFormat="1" x14ac:dyDescent="0.25">
      <c r="A85" s="24"/>
      <c r="B85" s="22"/>
      <c r="D85" s="13"/>
      <c r="E85" s="13"/>
    </row>
    <row r="86" spans="1:12" s="12" customFormat="1" x14ac:dyDescent="0.25">
      <c r="A86" s="24"/>
      <c r="B86" s="22"/>
      <c r="D86" s="13"/>
      <c r="E86" s="13"/>
    </row>
    <row r="87" spans="1:12" s="12" customFormat="1" x14ac:dyDescent="0.25">
      <c r="A87" s="24"/>
      <c r="B87" s="22"/>
      <c r="D87" s="13"/>
      <c r="E87" s="13"/>
    </row>
    <row r="88" spans="1:12" s="12" customFormat="1" x14ac:dyDescent="0.25">
      <c r="A88" s="24"/>
      <c r="B88" s="22"/>
      <c r="D88" s="13"/>
      <c r="E88" s="13"/>
    </row>
    <row r="89" spans="1:12" s="12" customFormat="1" x14ac:dyDescent="0.25">
      <c r="A89" s="24"/>
      <c r="B89" s="22"/>
      <c r="D89" s="13"/>
      <c r="E89" s="13"/>
    </row>
    <row r="90" spans="1:12" s="12" customFormat="1" x14ac:dyDescent="0.25">
      <c r="A90" s="24"/>
      <c r="B90" s="22"/>
      <c r="D90" s="13"/>
      <c r="E90" s="13"/>
    </row>
    <row r="91" spans="1:12" s="12" customFormat="1" x14ac:dyDescent="0.25">
      <c r="A91" s="24"/>
      <c r="B91" s="22"/>
      <c r="D91" s="13"/>
      <c r="E91" s="13"/>
    </row>
    <row r="92" spans="1:12" s="12" customFormat="1" x14ac:dyDescent="0.25">
      <c r="A92" s="24"/>
      <c r="B92" s="22"/>
      <c r="D92" s="13"/>
      <c r="E92" s="13"/>
    </row>
    <row r="93" spans="1:12" s="12" customFormat="1" x14ac:dyDescent="0.25">
      <c r="A93" s="24"/>
      <c r="B93" s="22"/>
      <c r="D93" s="13"/>
      <c r="E93" s="13"/>
    </row>
    <row r="94" spans="1:12" s="12" customFormat="1" x14ac:dyDescent="0.25">
      <c r="A94" s="24"/>
      <c r="B94" s="22"/>
      <c r="D94" s="13"/>
      <c r="E94" s="13"/>
    </row>
    <row r="95" spans="1:12" s="12" customFormat="1" x14ac:dyDescent="0.25">
      <c r="A95" s="24"/>
      <c r="B95" s="22"/>
      <c r="D95" s="13"/>
      <c r="E95" s="13"/>
    </row>
    <row r="96" spans="1:12" s="12" customFormat="1" x14ac:dyDescent="0.25">
      <c r="A96" s="24"/>
      <c r="B96" s="22"/>
      <c r="D96" s="13"/>
      <c r="E96" s="13"/>
    </row>
    <row r="97" spans="1:5" s="12" customFormat="1" x14ac:dyDescent="0.25">
      <c r="A97" s="24"/>
      <c r="B97" s="22"/>
      <c r="D97" s="13"/>
      <c r="E97" s="13"/>
    </row>
    <row r="98" spans="1:5" s="12" customFormat="1" x14ac:dyDescent="0.25">
      <c r="A98" s="24"/>
      <c r="B98" s="22"/>
      <c r="D98" s="13"/>
      <c r="E98" s="13"/>
    </row>
    <row r="99" spans="1:5" s="12" customFormat="1" x14ac:dyDescent="0.25">
      <c r="A99" s="24"/>
      <c r="B99" s="22"/>
      <c r="D99" s="13"/>
      <c r="E99" s="13"/>
    </row>
    <row r="100" spans="1:5" s="12" customFormat="1" x14ac:dyDescent="0.25">
      <c r="A100" s="24"/>
      <c r="B100" s="22"/>
      <c r="D100" s="13"/>
      <c r="E100" s="13"/>
    </row>
    <row r="101" spans="1:5" s="12" customFormat="1" x14ac:dyDescent="0.25">
      <c r="A101" s="24"/>
      <c r="B101" s="22"/>
      <c r="D101" s="13"/>
      <c r="E101" s="13"/>
    </row>
    <row r="102" spans="1:5" s="12" customFormat="1" x14ac:dyDescent="0.25">
      <c r="A102" s="24"/>
      <c r="B102" s="22"/>
      <c r="D102" s="13"/>
      <c r="E102" s="13"/>
    </row>
    <row r="103" spans="1:5" s="12" customFormat="1" x14ac:dyDescent="0.25">
      <c r="A103" s="24"/>
      <c r="B103" s="22"/>
      <c r="D103" s="13"/>
      <c r="E103" s="13"/>
    </row>
    <row r="104" spans="1:5" s="12" customFormat="1" x14ac:dyDescent="0.25">
      <c r="A104" s="24"/>
      <c r="B104" s="22"/>
      <c r="D104" s="13"/>
      <c r="E104" s="13"/>
    </row>
    <row r="105" spans="1:5" s="12" customFormat="1" x14ac:dyDescent="0.25">
      <c r="A105" s="24"/>
      <c r="B105" s="22"/>
      <c r="D105" s="13"/>
      <c r="E105" s="13"/>
    </row>
    <row r="106" spans="1:5" s="12" customFormat="1" x14ac:dyDescent="0.25">
      <c r="A106" s="24"/>
      <c r="B106" s="22"/>
      <c r="D106" s="13"/>
      <c r="E106" s="13"/>
    </row>
    <row r="107" spans="1:5" s="12" customFormat="1" x14ac:dyDescent="0.25">
      <c r="A107" s="24"/>
      <c r="B107" s="22"/>
      <c r="D107" s="13"/>
      <c r="E107" s="13"/>
    </row>
    <row r="108" spans="1:5" s="12" customFormat="1" x14ac:dyDescent="0.25">
      <c r="A108" s="24"/>
      <c r="B108" s="22"/>
      <c r="D108" s="13"/>
      <c r="E108" s="13"/>
    </row>
    <row r="109" spans="1:5" s="12" customFormat="1" x14ac:dyDescent="0.25">
      <c r="A109" s="24"/>
      <c r="B109" s="22"/>
      <c r="D109" s="13"/>
      <c r="E109" s="13"/>
    </row>
    <row r="110" spans="1:5" s="12" customFormat="1" x14ac:dyDescent="0.25">
      <c r="A110" s="24"/>
      <c r="B110" s="22"/>
      <c r="D110" s="13"/>
      <c r="E110" s="13"/>
    </row>
    <row r="111" spans="1:5" s="12" customFormat="1" x14ac:dyDescent="0.25">
      <c r="A111" s="24"/>
      <c r="B111" s="22"/>
      <c r="D111" s="13"/>
      <c r="E111" s="13"/>
    </row>
    <row r="112" spans="1:5" s="12" customFormat="1" x14ac:dyDescent="0.25">
      <c r="A112" s="24"/>
      <c r="B112" s="22"/>
      <c r="D112" s="13"/>
      <c r="E112" s="13"/>
    </row>
    <row r="113" spans="1:5" s="12" customFormat="1" x14ac:dyDescent="0.25">
      <c r="A113" s="24"/>
      <c r="B113" s="22"/>
      <c r="D113" s="13"/>
      <c r="E113" s="13"/>
    </row>
    <row r="114" spans="1:5" s="12" customFormat="1" x14ac:dyDescent="0.25">
      <c r="A114" s="24"/>
      <c r="B114" s="22"/>
      <c r="D114" s="13"/>
      <c r="E114" s="13"/>
    </row>
    <row r="115" spans="1:5" s="12" customFormat="1" x14ac:dyDescent="0.25">
      <c r="A115" s="24"/>
      <c r="B115" s="22"/>
      <c r="D115" s="13"/>
      <c r="E115" s="13"/>
    </row>
    <row r="116" spans="1:5" s="12" customFormat="1" x14ac:dyDescent="0.25">
      <c r="A116" s="24"/>
      <c r="B116" s="22"/>
      <c r="D116" s="13"/>
      <c r="E116" s="13"/>
    </row>
    <row r="117" spans="1:5" s="12" customFormat="1" x14ac:dyDescent="0.25">
      <c r="A117" s="24"/>
      <c r="B117" s="22"/>
      <c r="D117" s="13"/>
      <c r="E117" s="13"/>
    </row>
    <row r="118" spans="1:5" s="12" customFormat="1" x14ac:dyDescent="0.25">
      <c r="A118" s="24"/>
      <c r="B118" s="22"/>
      <c r="D118" s="13"/>
      <c r="E118" s="13"/>
    </row>
    <row r="119" spans="1:5" s="12" customFormat="1" x14ac:dyDescent="0.25">
      <c r="A119" s="24"/>
      <c r="B119" s="22"/>
      <c r="D119" s="13"/>
      <c r="E119" s="13"/>
    </row>
    <row r="120" spans="1:5" s="12" customFormat="1" x14ac:dyDescent="0.25">
      <c r="A120" s="24"/>
      <c r="B120" s="22"/>
      <c r="D120" s="13"/>
      <c r="E120" s="13"/>
    </row>
    <row r="121" spans="1:5" s="12" customFormat="1" x14ac:dyDescent="0.25">
      <c r="A121" s="24"/>
      <c r="B121" s="22"/>
      <c r="D121" s="13"/>
      <c r="E121" s="13"/>
    </row>
    <row r="122" spans="1:5" s="12" customFormat="1" x14ac:dyDescent="0.25">
      <c r="A122" s="24"/>
      <c r="B122" s="22"/>
      <c r="D122" s="13"/>
      <c r="E122" s="13"/>
    </row>
    <row r="123" spans="1:5" s="12" customFormat="1" x14ac:dyDescent="0.25">
      <c r="A123" s="24"/>
      <c r="B123" s="22"/>
      <c r="D123" s="13"/>
      <c r="E123" s="13"/>
    </row>
    <row r="124" spans="1:5" s="12" customFormat="1" x14ac:dyDescent="0.25">
      <c r="A124" s="24"/>
      <c r="B124" s="22"/>
      <c r="D124" s="13"/>
      <c r="E124" s="13"/>
    </row>
    <row r="125" spans="1:5" s="12" customFormat="1" x14ac:dyDescent="0.25">
      <c r="A125" s="24"/>
      <c r="B125" s="22"/>
      <c r="D125" s="13"/>
      <c r="E125" s="13"/>
    </row>
    <row r="126" spans="1:5" s="12" customFormat="1" x14ac:dyDescent="0.25">
      <c r="A126" s="24"/>
      <c r="B126" s="22"/>
      <c r="D126" s="13"/>
      <c r="E126" s="13"/>
    </row>
    <row r="127" spans="1:5" s="12" customFormat="1" x14ac:dyDescent="0.25">
      <c r="A127" s="24"/>
      <c r="B127" s="22"/>
      <c r="D127" s="13"/>
      <c r="E127" s="13"/>
    </row>
    <row r="128" spans="1:5" s="12" customFormat="1" x14ac:dyDescent="0.25">
      <c r="A128" s="24"/>
      <c r="B128" s="22"/>
      <c r="D128" s="13"/>
      <c r="E128" s="13"/>
    </row>
    <row r="129" spans="1:5" s="12" customFormat="1" x14ac:dyDescent="0.25">
      <c r="A129" s="24"/>
      <c r="B129" s="22"/>
      <c r="D129" s="13"/>
      <c r="E129" s="13"/>
    </row>
    <row r="130" spans="1:5" s="12" customFormat="1" x14ac:dyDescent="0.25">
      <c r="A130" s="24"/>
      <c r="B130" s="22"/>
      <c r="D130" s="13"/>
      <c r="E130" s="13"/>
    </row>
    <row r="131" spans="1:5" s="12" customFormat="1" x14ac:dyDescent="0.25">
      <c r="A131" s="24"/>
      <c r="B131" s="22"/>
      <c r="D131" s="13"/>
      <c r="E131" s="13"/>
    </row>
    <row r="132" spans="1:5" s="12" customFormat="1" x14ac:dyDescent="0.25">
      <c r="A132" s="24"/>
      <c r="B132" s="22"/>
      <c r="D132" s="13"/>
      <c r="E132" s="13"/>
    </row>
    <row r="133" spans="1:5" s="12" customFormat="1" x14ac:dyDescent="0.25">
      <c r="A133" s="24"/>
      <c r="B133" s="22"/>
      <c r="D133" s="13"/>
      <c r="E133" s="13"/>
    </row>
    <row r="134" spans="1:5" s="12" customFormat="1" x14ac:dyDescent="0.25">
      <c r="A134" s="24"/>
      <c r="B134" s="22"/>
      <c r="D134" s="13"/>
      <c r="E134" s="13"/>
    </row>
    <row r="135" spans="1:5" s="12" customFormat="1" x14ac:dyDescent="0.25">
      <c r="A135" s="24"/>
      <c r="B135" s="22"/>
      <c r="D135" s="13"/>
      <c r="E135" s="13"/>
    </row>
    <row r="136" spans="1:5" s="12" customFormat="1" x14ac:dyDescent="0.25">
      <c r="A136" s="24"/>
      <c r="B136" s="22"/>
      <c r="D136" s="13"/>
      <c r="E136" s="13"/>
    </row>
    <row r="137" spans="1:5" s="12" customFormat="1" x14ac:dyDescent="0.25">
      <c r="A137" s="24"/>
      <c r="B137" s="22"/>
      <c r="D137" s="13"/>
      <c r="E137" s="13"/>
    </row>
    <row r="138" spans="1:5" s="12" customFormat="1" x14ac:dyDescent="0.25">
      <c r="A138" s="24"/>
      <c r="B138" s="22"/>
      <c r="D138" s="13"/>
      <c r="E138" s="13"/>
    </row>
    <row r="139" spans="1:5" s="12" customFormat="1" x14ac:dyDescent="0.25">
      <c r="A139" s="24"/>
      <c r="B139" s="22"/>
      <c r="D139" s="13"/>
      <c r="E139" s="13"/>
    </row>
    <row r="140" spans="1:5" s="12" customFormat="1" x14ac:dyDescent="0.25">
      <c r="A140" s="24"/>
      <c r="B140" s="22"/>
      <c r="D140" s="13"/>
      <c r="E140" s="13"/>
    </row>
    <row r="141" spans="1:5" s="12" customFormat="1" x14ac:dyDescent="0.25">
      <c r="A141" s="24"/>
      <c r="B141" s="22"/>
      <c r="D141" s="13"/>
      <c r="E141" s="13"/>
    </row>
    <row r="142" spans="1:5" s="12" customFormat="1" x14ac:dyDescent="0.25">
      <c r="A142" s="24"/>
      <c r="B142" s="22"/>
      <c r="D142" s="13"/>
      <c r="E142" s="13"/>
    </row>
    <row r="143" spans="1:5" s="12" customFormat="1" x14ac:dyDescent="0.25">
      <c r="A143" s="24"/>
      <c r="B143" s="22"/>
      <c r="D143" s="13"/>
      <c r="E143" s="13"/>
    </row>
    <row r="144" spans="1:5" s="12" customFormat="1" x14ac:dyDescent="0.25">
      <c r="A144" s="24"/>
      <c r="B144" s="22"/>
      <c r="D144" s="13"/>
      <c r="E144" s="13"/>
    </row>
    <row r="145" spans="1:5" s="12" customFormat="1" x14ac:dyDescent="0.25">
      <c r="A145" s="24"/>
      <c r="B145" s="22"/>
      <c r="D145" s="13"/>
      <c r="E145" s="13"/>
    </row>
    <row r="146" spans="1:5" s="12" customFormat="1" x14ac:dyDescent="0.25">
      <c r="A146" s="24"/>
      <c r="B146" s="22"/>
      <c r="D146" s="13"/>
      <c r="E146" s="13"/>
    </row>
    <row r="147" spans="1:5" s="12" customFormat="1" x14ac:dyDescent="0.25">
      <c r="A147" s="24"/>
      <c r="B147" s="22"/>
      <c r="D147" s="13"/>
      <c r="E147" s="13"/>
    </row>
    <row r="148" spans="1:5" s="12" customFormat="1" x14ac:dyDescent="0.25">
      <c r="A148" s="24"/>
      <c r="B148" s="22"/>
      <c r="D148" s="13"/>
      <c r="E148" s="13"/>
    </row>
    <row r="149" spans="1:5" s="12" customFormat="1" x14ac:dyDescent="0.25">
      <c r="A149" s="24"/>
      <c r="B149" s="22"/>
      <c r="D149" s="13"/>
      <c r="E149" s="13"/>
    </row>
    <row r="150" spans="1:5" s="12" customFormat="1" x14ac:dyDescent="0.25">
      <c r="A150" s="24"/>
      <c r="B150" s="22"/>
      <c r="D150" s="13"/>
      <c r="E150" s="13"/>
    </row>
    <row r="151" spans="1:5" s="12" customFormat="1" x14ac:dyDescent="0.25">
      <c r="A151" s="24"/>
      <c r="B151" s="22"/>
      <c r="D151" s="13"/>
      <c r="E151" s="13"/>
    </row>
    <row r="152" spans="1:5" s="12" customFormat="1" x14ac:dyDescent="0.25">
      <c r="A152" s="24"/>
      <c r="B152" s="22"/>
      <c r="D152" s="13"/>
      <c r="E152" s="13"/>
    </row>
    <row r="153" spans="1:5" s="12" customFormat="1" x14ac:dyDescent="0.25">
      <c r="A153" s="24"/>
      <c r="B153" s="22"/>
      <c r="D153" s="13"/>
      <c r="E153" s="13"/>
    </row>
    <row r="154" spans="1:5" s="12" customFormat="1" x14ac:dyDescent="0.25">
      <c r="A154" s="24"/>
      <c r="B154" s="22"/>
      <c r="D154" s="13"/>
      <c r="E154" s="13"/>
    </row>
    <row r="155" spans="1:5" s="12" customFormat="1" x14ac:dyDescent="0.25">
      <c r="A155" s="24"/>
      <c r="B155" s="22"/>
      <c r="D155" s="13"/>
      <c r="E155" s="13"/>
    </row>
    <row r="156" spans="1:5" s="12" customFormat="1" x14ac:dyDescent="0.25">
      <c r="A156" s="24"/>
      <c r="B156" s="22"/>
      <c r="D156" s="13"/>
      <c r="E156" s="13"/>
    </row>
    <row r="157" spans="1:5" s="12" customFormat="1" x14ac:dyDescent="0.25">
      <c r="A157" s="24"/>
      <c r="B157" s="22"/>
      <c r="D157" s="13"/>
      <c r="E157" s="13"/>
    </row>
    <row r="158" spans="1:5" s="12" customFormat="1" x14ac:dyDescent="0.25">
      <c r="A158" s="24"/>
      <c r="B158" s="22"/>
      <c r="D158" s="13"/>
      <c r="E158" s="13"/>
    </row>
    <row r="159" spans="1:5" s="12" customFormat="1" x14ac:dyDescent="0.25">
      <c r="A159" s="24"/>
      <c r="B159" s="22"/>
      <c r="D159" s="13"/>
      <c r="E159" s="13"/>
    </row>
    <row r="160" spans="1:5" s="12" customFormat="1" x14ac:dyDescent="0.25">
      <c r="A160" s="24"/>
      <c r="B160" s="22"/>
      <c r="D160" s="13"/>
      <c r="E160" s="13"/>
    </row>
    <row r="161" spans="1:5" s="12" customFormat="1" x14ac:dyDescent="0.25">
      <c r="A161" s="24"/>
      <c r="B161" s="22"/>
      <c r="D161" s="13"/>
      <c r="E161" s="13"/>
    </row>
    <row r="162" spans="1:5" s="12" customFormat="1" x14ac:dyDescent="0.25">
      <c r="A162" s="24"/>
      <c r="B162" s="22"/>
      <c r="D162" s="13"/>
      <c r="E162" s="13"/>
    </row>
    <row r="163" spans="1:5" s="12" customFormat="1" x14ac:dyDescent="0.25">
      <c r="A163" s="24"/>
      <c r="B163" s="22"/>
      <c r="D163" s="13"/>
      <c r="E163" s="13"/>
    </row>
    <row r="164" spans="1:5" s="12" customFormat="1" x14ac:dyDescent="0.25">
      <c r="A164" s="24"/>
      <c r="B164" s="22"/>
      <c r="D164" s="13"/>
      <c r="E164" s="13"/>
    </row>
    <row r="165" spans="1:5" s="12" customFormat="1" x14ac:dyDescent="0.25">
      <c r="A165" s="24"/>
      <c r="B165" s="22"/>
      <c r="D165" s="13"/>
      <c r="E165" s="13"/>
    </row>
    <row r="166" spans="1:5" s="12" customFormat="1" x14ac:dyDescent="0.25">
      <c r="A166" s="24"/>
      <c r="B166" s="22"/>
      <c r="D166" s="13"/>
      <c r="E166" s="13"/>
    </row>
    <row r="167" spans="1:5" s="12" customFormat="1" x14ac:dyDescent="0.25">
      <c r="A167" s="24"/>
      <c r="B167" s="22"/>
      <c r="D167" s="13"/>
      <c r="E167" s="13"/>
    </row>
    <row r="168" spans="1:5" s="12" customFormat="1" x14ac:dyDescent="0.25">
      <c r="A168" s="24"/>
      <c r="B168" s="22"/>
      <c r="D168" s="13"/>
      <c r="E168" s="13"/>
    </row>
    <row r="169" spans="1:5" s="12" customFormat="1" x14ac:dyDescent="0.25">
      <c r="A169" s="24"/>
      <c r="B169" s="22"/>
      <c r="D169" s="13"/>
      <c r="E169" s="13"/>
    </row>
    <row r="170" spans="1:5" s="12" customFormat="1" x14ac:dyDescent="0.25">
      <c r="A170" s="24"/>
      <c r="B170" s="22"/>
      <c r="D170" s="13"/>
      <c r="E170" s="13"/>
    </row>
    <row r="171" spans="1:5" s="12" customFormat="1" x14ac:dyDescent="0.25">
      <c r="A171" s="24"/>
      <c r="B171" s="22"/>
      <c r="D171" s="13"/>
      <c r="E171" s="13"/>
    </row>
    <row r="172" spans="1:5" s="12" customFormat="1" x14ac:dyDescent="0.25">
      <c r="A172" s="24"/>
      <c r="B172" s="22"/>
      <c r="D172" s="13"/>
      <c r="E172" s="13"/>
    </row>
    <row r="173" spans="1:5" s="12" customFormat="1" x14ac:dyDescent="0.25">
      <c r="A173" s="24"/>
      <c r="B173" s="22"/>
      <c r="D173" s="13"/>
      <c r="E173" s="13"/>
    </row>
    <row r="174" spans="1:5" s="12" customFormat="1" x14ac:dyDescent="0.25">
      <c r="A174" s="24"/>
      <c r="B174" s="22"/>
      <c r="D174" s="13"/>
      <c r="E174" s="13"/>
    </row>
    <row r="175" spans="1:5" s="12" customFormat="1" x14ac:dyDescent="0.25">
      <c r="A175" s="24"/>
      <c r="B175" s="22"/>
      <c r="D175" s="13"/>
      <c r="E175" s="13"/>
    </row>
    <row r="176" spans="1:5" s="12" customFormat="1" x14ac:dyDescent="0.25">
      <c r="A176" s="24"/>
      <c r="B176" s="22"/>
      <c r="D176" s="13"/>
      <c r="E176" s="13"/>
    </row>
    <row r="177" spans="1:5" s="12" customFormat="1" x14ac:dyDescent="0.25">
      <c r="A177" s="24"/>
      <c r="B177" s="22"/>
      <c r="D177" s="13"/>
      <c r="E177" s="13"/>
    </row>
    <row r="178" spans="1:5" s="12" customFormat="1" x14ac:dyDescent="0.25">
      <c r="A178" s="24"/>
      <c r="B178" s="22"/>
      <c r="D178" s="13"/>
      <c r="E178" s="13"/>
    </row>
    <row r="179" spans="1:5" s="12" customFormat="1" x14ac:dyDescent="0.25">
      <c r="A179" s="24"/>
      <c r="B179" s="22"/>
      <c r="D179" s="13"/>
      <c r="E179" s="13"/>
    </row>
    <row r="180" spans="1:5" s="12" customFormat="1" x14ac:dyDescent="0.25">
      <c r="A180" s="24"/>
      <c r="B180" s="22"/>
      <c r="D180" s="13"/>
      <c r="E180" s="13"/>
    </row>
    <row r="181" spans="1:5" s="12" customFormat="1" x14ac:dyDescent="0.25">
      <c r="A181" s="24"/>
      <c r="B181" s="22"/>
      <c r="D181" s="13"/>
      <c r="E181" s="13"/>
    </row>
    <row r="182" spans="1:5" s="12" customFormat="1" x14ac:dyDescent="0.25">
      <c r="A182" s="24"/>
      <c r="B182" s="22"/>
      <c r="D182" s="13"/>
      <c r="E182" s="13"/>
    </row>
    <row r="183" spans="1:5" s="12" customFormat="1" x14ac:dyDescent="0.25">
      <c r="A183" s="24"/>
      <c r="B183" s="22"/>
      <c r="D183" s="13"/>
      <c r="E183" s="13"/>
    </row>
    <row r="184" spans="1:5" s="12" customFormat="1" x14ac:dyDescent="0.25">
      <c r="A184" s="24"/>
      <c r="B184" s="22"/>
      <c r="D184" s="13"/>
      <c r="E184" s="13"/>
    </row>
    <row r="185" spans="1:5" s="12" customFormat="1" x14ac:dyDescent="0.25">
      <c r="A185" s="24"/>
      <c r="B185" s="22"/>
      <c r="D185" s="13"/>
      <c r="E185" s="13"/>
    </row>
    <row r="186" spans="1:5" s="12" customFormat="1" x14ac:dyDescent="0.25">
      <c r="A186" s="24"/>
      <c r="B186" s="22"/>
      <c r="D186" s="13"/>
      <c r="E186" s="13"/>
    </row>
    <row r="187" spans="1:5" s="12" customFormat="1" x14ac:dyDescent="0.25">
      <c r="A187" s="24"/>
      <c r="B187" s="22"/>
      <c r="D187" s="13"/>
      <c r="E187" s="13"/>
    </row>
    <row r="188" spans="1:5" s="12" customFormat="1" x14ac:dyDescent="0.25">
      <c r="A188" s="24"/>
      <c r="B188" s="22"/>
      <c r="D188" s="13"/>
      <c r="E188" s="13"/>
    </row>
    <row r="189" spans="1:5" s="12" customFormat="1" x14ac:dyDescent="0.25">
      <c r="A189" s="24"/>
      <c r="B189" s="22"/>
      <c r="D189" s="13"/>
      <c r="E189" s="13"/>
    </row>
    <row r="190" spans="1:5" s="12" customFormat="1" x14ac:dyDescent="0.25">
      <c r="A190" s="24"/>
      <c r="B190" s="22"/>
      <c r="D190" s="13"/>
      <c r="E190" s="13"/>
    </row>
    <row r="191" spans="1:5" s="12" customFormat="1" x14ac:dyDescent="0.25">
      <c r="A191" s="24"/>
      <c r="B191" s="22"/>
      <c r="D191" s="13"/>
      <c r="E191" s="13"/>
    </row>
    <row r="192" spans="1:5" s="12" customFormat="1" x14ac:dyDescent="0.25">
      <c r="A192" s="24"/>
      <c r="B192" s="22"/>
      <c r="D192" s="13"/>
      <c r="E192" s="13"/>
    </row>
    <row r="193" spans="1:5" s="12" customFormat="1" x14ac:dyDescent="0.25">
      <c r="A193" s="24"/>
      <c r="B193" s="22"/>
      <c r="D193" s="13"/>
      <c r="E193" s="13"/>
    </row>
    <row r="194" spans="1:5" s="12" customFormat="1" x14ac:dyDescent="0.25">
      <c r="A194" s="24"/>
      <c r="B194" s="22"/>
      <c r="D194" s="13"/>
      <c r="E194" s="13"/>
    </row>
    <row r="195" spans="1:5" s="12" customFormat="1" x14ac:dyDescent="0.25">
      <c r="A195" s="24"/>
      <c r="B195" s="22"/>
      <c r="D195" s="13"/>
      <c r="E195" s="13"/>
    </row>
    <row r="196" spans="1:5" s="12" customFormat="1" x14ac:dyDescent="0.25">
      <c r="A196" s="24"/>
      <c r="B196" s="22"/>
      <c r="D196" s="13"/>
      <c r="E196" s="13"/>
    </row>
    <row r="197" spans="1:5" s="12" customFormat="1" x14ac:dyDescent="0.25">
      <c r="A197" s="24"/>
      <c r="B197" s="22"/>
      <c r="D197" s="13"/>
      <c r="E197" s="13"/>
    </row>
    <row r="198" spans="1:5" s="12" customFormat="1" x14ac:dyDescent="0.25">
      <c r="A198" s="24"/>
      <c r="B198" s="22"/>
      <c r="D198" s="13"/>
      <c r="E198" s="13"/>
    </row>
    <row r="199" spans="1:5" s="12" customFormat="1" x14ac:dyDescent="0.25">
      <c r="A199" s="24"/>
      <c r="B199" s="22"/>
      <c r="D199" s="13"/>
      <c r="E199" s="13"/>
    </row>
    <row r="200" spans="1:5" s="12" customFormat="1" x14ac:dyDescent="0.25">
      <c r="A200" s="24"/>
      <c r="B200" s="22"/>
      <c r="D200" s="13"/>
      <c r="E200" s="13"/>
    </row>
    <row r="201" spans="1:5" s="12" customFormat="1" x14ac:dyDescent="0.25">
      <c r="A201" s="24"/>
      <c r="B201" s="22"/>
      <c r="D201" s="13"/>
      <c r="E201" s="13"/>
    </row>
    <row r="202" spans="1:5" s="12" customFormat="1" x14ac:dyDescent="0.25">
      <c r="A202" s="24"/>
      <c r="B202" s="22"/>
      <c r="D202" s="13"/>
      <c r="E202" s="13"/>
    </row>
    <row r="203" spans="1:5" s="12" customFormat="1" x14ac:dyDescent="0.25">
      <c r="A203" s="24"/>
      <c r="B203" s="22"/>
      <c r="D203" s="13"/>
      <c r="E203" s="13"/>
    </row>
    <row r="204" spans="1:5" s="12" customFormat="1" x14ac:dyDescent="0.25">
      <c r="A204" s="24"/>
      <c r="B204" s="22"/>
      <c r="D204" s="13"/>
      <c r="E204" s="13"/>
    </row>
    <row r="205" spans="1:5" s="12" customFormat="1" x14ac:dyDescent="0.25">
      <c r="A205" s="24"/>
      <c r="B205" s="22"/>
      <c r="D205" s="13"/>
      <c r="E205" s="13"/>
    </row>
    <row r="206" spans="1:5" s="12" customFormat="1" x14ac:dyDescent="0.25">
      <c r="A206" s="24"/>
      <c r="B206" s="22"/>
      <c r="D206" s="13"/>
      <c r="E206" s="13"/>
    </row>
    <row r="207" spans="1:5" s="12" customFormat="1" x14ac:dyDescent="0.25">
      <c r="A207" s="24"/>
      <c r="B207" s="22"/>
      <c r="D207" s="13"/>
      <c r="E207" s="13"/>
    </row>
    <row r="208" spans="1:5" s="12" customFormat="1" x14ac:dyDescent="0.25">
      <c r="A208" s="24"/>
      <c r="B208" s="22"/>
      <c r="D208" s="13"/>
      <c r="E208" s="13"/>
    </row>
    <row r="209" spans="1:5" s="12" customFormat="1" x14ac:dyDescent="0.25">
      <c r="A209" s="24"/>
      <c r="B209" s="22"/>
      <c r="D209" s="13"/>
      <c r="E209" s="13"/>
    </row>
    <row r="210" spans="1:5" s="12" customFormat="1" x14ac:dyDescent="0.25">
      <c r="A210" s="24"/>
      <c r="B210" s="22"/>
      <c r="D210" s="13"/>
      <c r="E210" s="13"/>
    </row>
    <row r="211" spans="1:5" s="12" customFormat="1" x14ac:dyDescent="0.25">
      <c r="A211" s="24"/>
      <c r="B211" s="22"/>
      <c r="D211" s="13"/>
      <c r="E211" s="13"/>
    </row>
    <row r="212" spans="1:5" s="12" customFormat="1" x14ac:dyDescent="0.25">
      <c r="A212" s="24"/>
      <c r="B212" s="22"/>
      <c r="D212" s="13"/>
      <c r="E212" s="13"/>
    </row>
    <row r="213" spans="1:5" s="12" customFormat="1" x14ac:dyDescent="0.25">
      <c r="A213" s="24"/>
      <c r="B213" s="22"/>
      <c r="D213" s="13"/>
      <c r="E213" s="13"/>
    </row>
    <row r="214" spans="1:5" s="12" customFormat="1" x14ac:dyDescent="0.25">
      <c r="A214" s="24"/>
      <c r="B214" s="22"/>
      <c r="D214" s="13"/>
      <c r="E214" s="13"/>
    </row>
    <row r="215" spans="1:5" s="12" customFormat="1" x14ac:dyDescent="0.25">
      <c r="A215" s="24"/>
      <c r="B215" s="22"/>
      <c r="D215" s="13"/>
      <c r="E215" s="13"/>
    </row>
    <row r="216" spans="1:5" s="12" customFormat="1" x14ac:dyDescent="0.25">
      <c r="A216" s="24"/>
      <c r="B216" s="22"/>
      <c r="D216" s="13"/>
      <c r="E216" s="13"/>
    </row>
    <row r="217" spans="1:5" s="12" customFormat="1" x14ac:dyDescent="0.25">
      <c r="A217" s="24"/>
      <c r="B217" s="22"/>
      <c r="D217" s="13"/>
      <c r="E217" s="13"/>
    </row>
    <row r="218" spans="1:5" s="12" customFormat="1" x14ac:dyDescent="0.25">
      <c r="A218" s="24"/>
      <c r="B218" s="22"/>
      <c r="D218" s="13"/>
      <c r="E218" s="13"/>
    </row>
    <row r="219" spans="1:5" s="12" customFormat="1" x14ac:dyDescent="0.25">
      <c r="A219" s="24"/>
      <c r="B219" s="22"/>
      <c r="D219" s="13"/>
      <c r="E219" s="13"/>
    </row>
    <row r="220" spans="1:5" s="12" customFormat="1" x14ac:dyDescent="0.25">
      <c r="A220" s="24"/>
      <c r="B220" s="22"/>
      <c r="D220" s="13"/>
      <c r="E220" s="13"/>
    </row>
    <row r="221" spans="1:5" s="12" customFormat="1" x14ac:dyDescent="0.25">
      <c r="A221" s="24"/>
      <c r="B221" s="22"/>
      <c r="D221" s="13"/>
      <c r="E221" s="13"/>
    </row>
    <row r="222" spans="1:5" s="12" customFormat="1" x14ac:dyDescent="0.25">
      <c r="A222" s="24"/>
      <c r="B222" s="22"/>
      <c r="D222" s="13"/>
      <c r="E222" s="13"/>
    </row>
    <row r="223" spans="1:5" s="12" customFormat="1" x14ac:dyDescent="0.25">
      <c r="A223" s="24"/>
      <c r="B223" s="22"/>
      <c r="D223" s="13"/>
      <c r="E223" s="13"/>
    </row>
    <row r="224" spans="1:5" s="12" customFormat="1" x14ac:dyDescent="0.25">
      <c r="A224" s="24"/>
      <c r="B224" s="22"/>
      <c r="D224" s="13"/>
      <c r="E224" s="13"/>
    </row>
    <row r="225" spans="1:5" s="12" customFormat="1" x14ac:dyDescent="0.25">
      <c r="A225" s="24"/>
      <c r="B225" s="22"/>
      <c r="D225" s="13"/>
      <c r="E225" s="13"/>
    </row>
    <row r="226" spans="1:5" s="12" customFormat="1" x14ac:dyDescent="0.25">
      <c r="A226" s="24"/>
      <c r="B226" s="22"/>
      <c r="D226" s="13"/>
      <c r="E226" s="13"/>
    </row>
    <row r="227" spans="1:5" s="12" customFormat="1" x14ac:dyDescent="0.25">
      <c r="A227" s="24"/>
      <c r="B227" s="22"/>
      <c r="D227" s="13"/>
      <c r="E227" s="13"/>
    </row>
  </sheetData>
  <mergeCells count="14">
    <mergeCell ref="A68:B68"/>
    <mergeCell ref="M23:M24"/>
    <mergeCell ref="H23:H24"/>
    <mergeCell ref="I23:I24"/>
    <mergeCell ref="J23:J24"/>
    <mergeCell ref="L23:L24"/>
    <mergeCell ref="K23:K24"/>
    <mergeCell ref="D23:E23"/>
    <mergeCell ref="A20:C20"/>
    <mergeCell ref="A21:B21"/>
    <mergeCell ref="H3:L3"/>
    <mergeCell ref="C21:D21"/>
    <mergeCell ref="F23:F24"/>
    <mergeCell ref="G23:G24"/>
  </mergeCells>
  <phoneticPr fontId="0" type="noConversion"/>
  <printOptions horizontalCentered="1" verticalCentered="1"/>
  <pageMargins left="0" right="0" top="0" bottom="0" header="0" footer="0"/>
  <pageSetup paperSize="9" scale="66" orientation="landscape" r:id="rId1"/>
  <headerFooter alignWithMargins="0"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rashoda</vt:lpstr>
    </vt:vector>
  </TitlesOfParts>
  <Company>MZOS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tapostol</dc:creator>
  <cp:lastModifiedBy>Tajnistvo-B</cp:lastModifiedBy>
  <cp:lastPrinted>2020-12-16T07:02:35Z</cp:lastPrinted>
  <dcterms:created xsi:type="dcterms:W3CDTF">2005-08-25T08:00:13Z</dcterms:created>
  <dcterms:modified xsi:type="dcterms:W3CDTF">2020-12-16T07:02:38Z</dcterms:modified>
</cp:coreProperties>
</file>