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1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PRIHODA'!$A$1:$H$46</definedName>
  </definedNames>
  <calcPr fullCalcOnLoad="1"/>
</workbook>
</file>

<file path=xl/sharedStrings.xml><?xml version="1.0" encoding="utf-8"?>
<sst xmlns="http://schemas.openxmlformats.org/spreadsheetml/2006/main" count="159" uniqueCount="74">
  <si>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</si>
  <si>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</si>
  <si>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</si>
  <si>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</si>
  <si>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</si>
  <si>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</si>
  <si>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</si>
  <si>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</si>
  <si>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</si>
  <si>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</si>
  <si>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</si>
  <si>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</si>
  <si>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</si>
  <si>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</si>
  <si>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</si>
  <si>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</si>
  <si>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</si>
  <si>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</si>
  <si>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</si>
  <si>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</si>
  <si>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</si>
  <si>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</si>
  <si>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</si>
  <si>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</si>
  <si>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</si>
  <si>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</si>
  <si>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</si>
  <si>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</si>
  <si>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</si>
  <si>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</si>
  <si>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</si>
  <si>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</si>
  <si>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</si>
  <si>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</si>
  <si>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</si>
  <si>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</si>
  <si>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</si>
  <si>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</si>
  <si>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</si>
  <si>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</si>
  <si>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</si>
  <si>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</si>
  <si>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</si>
  <si>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</si>
  <si>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</si>
  <si>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</si>
  <si>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</si>
  <si>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</si>
  <si>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</si>
  <si>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</si>
  <si>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</si>
  <si>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</si>
  <si>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</si>
  <si>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</si>
  <si>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</si>
  <si>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</si>
  <si>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</si>
  <si>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</si>
  <si>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</si>
  <si>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</si>
  <si>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</si>
  <si>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PRORAČUNSKI KORISNIK</t>
  </si>
  <si>
    <t>Program 6000 Odgoj i obrazovanje</t>
  </si>
  <si>
    <t>Naknade osobama izvan radnog odnosa</t>
  </si>
  <si>
    <t>Aktivnost A600002 Osnovno školstvo</t>
  </si>
  <si>
    <t>Aktivnost A600012 Osiguranje školske prehrane za djecu u riziku od siromaštva</t>
  </si>
  <si>
    <t>Aktivnost A600011 Pomoćnici u nastavi</t>
  </si>
  <si>
    <t>671-pomoći PUN</t>
  </si>
  <si>
    <t>671-pomoći osig.škol.prehrane za djecu rizik od siromaštva</t>
  </si>
  <si>
    <t>PRIJEDLOG FINANCIJSKOG PLANA OŠ LJUDEVITA GAJA NOVA GRADIŠKA ZA 2018. I                                                                                                                                                PROJEKCIJA PLANA ZA  2019. I 2020. GODINU</t>
  </si>
  <si>
    <t>OŠ LJUDEVITA GAJA NOVA GRADIŠKA</t>
  </si>
  <si>
    <t>Naknade građanima i kuć.u naravi</t>
  </si>
  <si>
    <t>Aktivnost A600006 Financiranje iznad minimalnog standarda-osnovno školstvo</t>
  </si>
  <si>
    <t>Ravnateljica: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</si>
</sst>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" fontId="22" fillId="49" borderId="45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1" fontId="22" fillId="0" borderId="45" xfId="0" applyNumberFormat="1" applyFont="1" applyFill="1" applyBorder="1" applyAlignment="1">
      <alignment horizontal="left" wrapText="1"/>
    </xf>
    <xf numFmtId="0" fontId="27" fillId="0" borderId="0" xfId="0" applyNumberFormat="1" applyFont="1" applyFill="1" applyBorder="1" applyAlignment="1" applyProtection="1">
      <alignment horizontal="center" wrapText="1"/>
      <protection/>
    </xf>
    <xf numFmtId="171" fontId="27" fillId="0" borderId="0" xfId="103" applyFont="1" applyFill="1" applyBorder="1" applyAlignment="1" applyProtection="1">
      <alignment/>
      <protection/>
    </xf>
    <xf numFmtId="171" fontId="25" fillId="0" borderId="0" xfId="103" applyFont="1" applyFill="1" applyBorder="1" applyAlignment="1" applyProtection="1">
      <alignment/>
      <protection/>
    </xf>
    <xf numFmtId="0" fontId="26" fillId="35" borderId="43" xfId="0" applyNumberFormat="1" applyFont="1" applyFill="1" applyBorder="1" applyAlignment="1" applyProtection="1">
      <alignment horizontal="center" vertical="center" wrapText="1"/>
      <protection/>
    </xf>
    <xf numFmtId="171" fontId="27" fillId="0" borderId="0" xfId="0" applyNumberFormat="1" applyFont="1" applyFill="1" applyBorder="1" applyAlignment="1" applyProtection="1">
      <alignment/>
      <protection/>
    </xf>
    <xf numFmtId="43" fontId="25" fillId="0" borderId="0" xfId="0" applyNumberFormat="1" applyFont="1" applyFill="1" applyBorder="1" applyAlignment="1" applyProtection="1">
      <alignment/>
      <protection/>
    </xf>
    <xf numFmtId="43" fontId="27" fillId="0" borderId="0" xfId="0" applyNumberFormat="1" applyFont="1" applyFill="1" applyBorder="1" applyAlignment="1" applyProtection="1">
      <alignment/>
      <protection/>
    </xf>
    <xf numFmtId="3" fontId="21" fillId="0" borderId="31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1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1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 wrapText="1"/>
    </xf>
    <xf numFmtId="3" fontId="21" fillId="0" borderId="22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 vertical="center" wrapText="1"/>
    </xf>
    <xf numFmtId="3" fontId="21" fillId="0" borderId="31" xfId="0" applyNumberFormat="1" applyFont="1" applyBorder="1" applyAlignment="1">
      <alignment horizontal="right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0" borderId="33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6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6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6292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6292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629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629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96" zoomScaleSheetLayoutView="96" zoomScalePageLayoutView="0" workbookViewId="0" topLeftCell="A1">
      <selection activeCell="A11" sqref="A11:E1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66"/>
      <c r="B2" s="166"/>
      <c r="C2" s="166"/>
      <c r="D2" s="166"/>
      <c r="E2" s="166"/>
      <c r="F2" s="166"/>
      <c r="G2" s="166"/>
      <c r="H2" s="166"/>
    </row>
    <row r="3" spans="1:8" ht="48" customHeight="1">
      <c r="A3" s="159" t="s">
        <v>69</v>
      </c>
      <c r="B3" s="159"/>
      <c r="C3" s="159"/>
      <c r="D3" s="159"/>
      <c r="E3" s="159"/>
      <c r="F3" s="159"/>
      <c r="G3" s="159"/>
      <c r="H3" s="159"/>
    </row>
    <row r="4" spans="1:8" s="74" customFormat="1" ht="26.25" customHeight="1">
      <c r="A4" s="159" t="s">
        <v>39</v>
      </c>
      <c r="B4" s="159"/>
      <c r="C4" s="159"/>
      <c r="D4" s="159"/>
      <c r="E4" s="159"/>
      <c r="F4" s="159"/>
      <c r="G4" s="167"/>
      <c r="H4" s="167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50</v>
      </c>
      <c r="G6" s="81" t="s">
        <v>51</v>
      </c>
      <c r="H6" s="82" t="s">
        <v>52</v>
      </c>
      <c r="I6" s="83"/>
    </row>
    <row r="7" spans="1:9" ht="27.75" customHeight="1">
      <c r="A7" s="168" t="s">
        <v>40</v>
      </c>
      <c r="B7" s="154"/>
      <c r="C7" s="154"/>
      <c r="D7" s="154"/>
      <c r="E7" s="169"/>
      <c r="F7" s="101">
        <f>+F8+F9</f>
        <v>977630</v>
      </c>
      <c r="G7" s="101">
        <f>G8+G9</f>
        <v>977630</v>
      </c>
      <c r="H7" s="101">
        <f>+H8+H9</f>
        <v>977630</v>
      </c>
      <c r="I7" s="98"/>
    </row>
    <row r="8" spans="1:8" ht="22.5" customHeight="1">
      <c r="A8" s="151" t="s">
        <v>0</v>
      </c>
      <c r="B8" s="152"/>
      <c r="C8" s="152"/>
      <c r="D8" s="152"/>
      <c r="E8" s="158"/>
      <c r="F8" s="104">
        <v>975430</v>
      </c>
      <c r="G8" s="104">
        <v>975430</v>
      </c>
      <c r="H8" s="104">
        <v>975430</v>
      </c>
    </row>
    <row r="9" spans="1:8" ht="22.5" customHeight="1">
      <c r="A9" s="170" t="s">
        <v>43</v>
      </c>
      <c r="B9" s="158"/>
      <c r="C9" s="158"/>
      <c r="D9" s="158"/>
      <c r="E9" s="158"/>
      <c r="F9" s="104">
        <v>2200</v>
      </c>
      <c r="G9" s="104">
        <v>2200</v>
      </c>
      <c r="H9" s="104">
        <v>2200</v>
      </c>
    </row>
    <row r="10" spans="1:8" ht="22.5" customHeight="1">
      <c r="A10" s="100" t="s">
        <v>41</v>
      </c>
      <c r="B10" s="103"/>
      <c r="C10" s="103"/>
      <c r="D10" s="103"/>
      <c r="E10" s="103"/>
      <c r="F10" s="101">
        <f>+F11+F12</f>
        <v>977630</v>
      </c>
      <c r="G10" s="101">
        <f>+G11+G12</f>
        <v>977630</v>
      </c>
      <c r="H10" s="101">
        <f>+H11+H12</f>
        <v>977630</v>
      </c>
    </row>
    <row r="11" spans="1:10" ht="22.5" customHeight="1">
      <c r="A11" s="155" t="s">
        <v>1</v>
      </c>
      <c r="B11" s="152"/>
      <c r="C11" s="152"/>
      <c r="D11" s="152"/>
      <c r="E11" s="156"/>
      <c r="F11" s="104">
        <v>975430</v>
      </c>
      <c r="G11" s="104">
        <v>975430</v>
      </c>
      <c r="H11" s="85">
        <v>975430</v>
      </c>
      <c r="I11" s="64"/>
      <c r="J11" s="64"/>
    </row>
    <row r="12" spans="1:10" ht="22.5" customHeight="1">
      <c r="A12" s="157" t="s">
        <v>57</v>
      </c>
      <c r="B12" s="158"/>
      <c r="C12" s="158"/>
      <c r="D12" s="158"/>
      <c r="E12" s="158"/>
      <c r="F12" s="84">
        <f>+F9</f>
        <v>2200</v>
      </c>
      <c r="G12" s="84">
        <v>2200</v>
      </c>
      <c r="H12" s="85">
        <v>2200</v>
      </c>
      <c r="I12" s="64"/>
      <c r="J12" s="64"/>
    </row>
    <row r="13" spans="1:10" ht="22.5" customHeight="1">
      <c r="A13" s="153" t="s">
        <v>2</v>
      </c>
      <c r="B13" s="154"/>
      <c r="C13" s="154"/>
      <c r="D13" s="154"/>
      <c r="E13" s="154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59"/>
      <c r="B14" s="149"/>
      <c r="C14" s="149"/>
      <c r="D14" s="149"/>
      <c r="E14" s="149"/>
      <c r="F14" s="150"/>
      <c r="G14" s="150"/>
      <c r="H14" s="150"/>
    </row>
    <row r="15" spans="1:10" ht="27.75" customHeight="1">
      <c r="A15" s="77"/>
      <c r="B15" s="78"/>
      <c r="C15" s="78"/>
      <c r="D15" s="79"/>
      <c r="E15" s="80"/>
      <c r="F15" s="81" t="s">
        <v>50</v>
      </c>
      <c r="G15" s="81" t="s">
        <v>51</v>
      </c>
      <c r="H15" s="82" t="s">
        <v>52</v>
      </c>
      <c r="J15" s="64"/>
    </row>
    <row r="16" spans="1:10" ht="30.75" customHeight="1">
      <c r="A16" s="160" t="s">
        <v>58</v>
      </c>
      <c r="B16" s="161"/>
      <c r="C16" s="161"/>
      <c r="D16" s="161"/>
      <c r="E16" s="162"/>
      <c r="F16" s="105"/>
      <c r="G16" s="105"/>
      <c r="H16" s="106"/>
      <c r="J16" s="64"/>
    </row>
    <row r="17" spans="1:10" ht="34.5" customHeight="1">
      <c r="A17" s="163" t="s">
        <v>59</v>
      </c>
      <c r="B17" s="164"/>
      <c r="C17" s="164"/>
      <c r="D17" s="164"/>
      <c r="E17" s="165"/>
      <c r="F17" s="107"/>
      <c r="G17" s="107"/>
      <c r="H17" s="102"/>
      <c r="J17" s="64"/>
    </row>
    <row r="18" spans="1:10" s="69" customFormat="1" ht="25.5" customHeight="1">
      <c r="A18" s="148"/>
      <c r="B18" s="149"/>
      <c r="C18" s="149"/>
      <c r="D18" s="149"/>
      <c r="E18" s="149"/>
      <c r="F18" s="150"/>
      <c r="G18" s="150"/>
      <c r="H18" s="150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50</v>
      </c>
      <c r="G19" s="81" t="s">
        <v>51</v>
      </c>
      <c r="H19" s="82" t="s">
        <v>52</v>
      </c>
      <c r="J19" s="108"/>
      <c r="K19" s="108"/>
    </row>
    <row r="20" spans="1:10" s="69" customFormat="1" ht="22.5" customHeight="1">
      <c r="A20" s="151" t="s">
        <v>3</v>
      </c>
      <c r="B20" s="152"/>
      <c r="C20" s="152"/>
      <c r="D20" s="152"/>
      <c r="E20" s="152"/>
      <c r="F20" s="84"/>
      <c r="G20" s="84"/>
      <c r="H20" s="84"/>
      <c r="J20" s="108"/>
    </row>
    <row r="21" spans="1:8" s="69" customFormat="1" ht="33.75" customHeight="1">
      <c r="A21" s="151" t="s">
        <v>4</v>
      </c>
      <c r="B21" s="152"/>
      <c r="C21" s="152"/>
      <c r="D21" s="152"/>
      <c r="E21" s="152"/>
      <c r="F21" s="84"/>
      <c r="G21" s="84"/>
      <c r="H21" s="84"/>
    </row>
    <row r="22" spans="1:11" s="69" customFormat="1" ht="22.5" customHeight="1">
      <c r="A22" s="153" t="s">
        <v>5</v>
      </c>
      <c r="B22" s="154"/>
      <c r="C22" s="154"/>
      <c r="D22" s="154"/>
      <c r="E22" s="154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48"/>
      <c r="B23" s="149"/>
      <c r="C23" s="149"/>
      <c r="D23" s="149"/>
      <c r="E23" s="149"/>
      <c r="F23" s="150"/>
      <c r="G23" s="150"/>
      <c r="H23" s="150"/>
    </row>
    <row r="24" spans="1:8" s="69" customFormat="1" ht="22.5" customHeight="1">
      <c r="A24" s="155" t="s">
        <v>6</v>
      </c>
      <c r="B24" s="152"/>
      <c r="C24" s="152"/>
      <c r="D24" s="152"/>
      <c r="E24" s="152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46" t="s">
        <v>60</v>
      </c>
      <c r="B26" s="147"/>
      <c r="C26" s="147"/>
      <c r="D26" s="147"/>
      <c r="E26" s="147"/>
      <c r="F26" s="147"/>
      <c r="G26" s="147"/>
      <c r="H26" s="147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view="pageBreakPreview" zoomScale="93" zoomScaleSheetLayoutView="93" zoomScalePageLayoutView="0" workbookViewId="0" topLeftCell="A10">
      <selection activeCell="B53" sqref="B53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59" t="s">
        <v>7</v>
      </c>
      <c r="B1" s="159"/>
      <c r="C1" s="159"/>
      <c r="D1" s="159"/>
      <c r="E1" s="159"/>
      <c r="F1" s="159"/>
      <c r="G1" s="159"/>
      <c r="H1" s="159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74" t="s">
        <v>45</v>
      </c>
      <c r="C3" s="175"/>
      <c r="D3" s="175"/>
      <c r="E3" s="175"/>
      <c r="F3" s="175"/>
      <c r="G3" s="175"/>
      <c r="H3" s="176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44</v>
      </c>
      <c r="H4" s="21" t="s">
        <v>17</v>
      </c>
    </row>
    <row r="5" spans="1:8" s="1" customFormat="1" ht="13.5" thickBot="1">
      <c r="A5" s="112"/>
      <c r="B5" s="113"/>
      <c r="C5" s="114"/>
      <c r="D5" s="114"/>
      <c r="E5" s="114"/>
      <c r="F5" s="114"/>
      <c r="G5" s="115"/>
      <c r="H5" s="116"/>
    </row>
    <row r="6" spans="1:8" s="1" customFormat="1" ht="12.75">
      <c r="A6" s="3"/>
      <c r="B6" s="4"/>
      <c r="C6" s="5"/>
      <c r="D6" s="6"/>
      <c r="E6" s="131"/>
      <c r="F6" s="7"/>
      <c r="G6" s="8"/>
      <c r="H6" s="9"/>
    </row>
    <row r="7" spans="1:8" s="1" customFormat="1" ht="12.75">
      <c r="A7" s="22">
        <v>634</v>
      </c>
      <c r="B7" s="117"/>
      <c r="C7" s="24"/>
      <c r="D7" s="118"/>
      <c r="E7" s="132">
        <v>25500</v>
      </c>
      <c r="F7" s="119"/>
      <c r="G7" s="120"/>
      <c r="H7" s="121"/>
    </row>
    <row r="8" spans="1:8" s="1" customFormat="1" ht="12.75">
      <c r="A8" s="22">
        <v>636</v>
      </c>
      <c r="B8" s="117"/>
      <c r="C8" s="24"/>
      <c r="D8" s="118"/>
      <c r="E8" s="132">
        <v>145100</v>
      </c>
      <c r="F8" s="119"/>
      <c r="G8" s="120"/>
      <c r="H8" s="121"/>
    </row>
    <row r="9" spans="1:8" s="1" customFormat="1" ht="12.75">
      <c r="A9" s="22">
        <v>652</v>
      </c>
      <c r="B9" s="23"/>
      <c r="C9" s="24"/>
      <c r="D9" s="24">
        <f>+'PLAN RASHODA I IZDATAKA'!F37</f>
        <v>244800</v>
      </c>
      <c r="E9" s="133"/>
      <c r="F9" s="24"/>
      <c r="G9" s="25"/>
      <c r="H9" s="26"/>
    </row>
    <row r="10" spans="1:8" s="1" customFormat="1" ht="12.75">
      <c r="A10" s="22">
        <v>661</v>
      </c>
      <c r="B10" s="23"/>
      <c r="C10" s="24">
        <f>+'PLAN RASHODA I IZDATAKA'!E37</f>
        <v>13800</v>
      </c>
      <c r="D10" s="24"/>
      <c r="E10" s="133"/>
      <c r="F10" s="24"/>
      <c r="G10" s="25"/>
      <c r="H10" s="26"/>
    </row>
    <row r="11" spans="1:8" s="1" customFormat="1" ht="12.75">
      <c r="A11" s="22">
        <v>663</v>
      </c>
      <c r="B11" s="23"/>
      <c r="C11" s="24"/>
      <c r="D11" s="24"/>
      <c r="E11" s="133"/>
      <c r="F11" s="24">
        <f>+'PLAN RASHODA I IZDATAKA'!H37</f>
        <v>17500</v>
      </c>
      <c r="G11" s="25"/>
      <c r="H11" s="26"/>
    </row>
    <row r="12" spans="1:8" s="1" customFormat="1" ht="12.75">
      <c r="A12" s="22">
        <v>671</v>
      </c>
      <c r="B12" s="23">
        <f>+'PLAN RASHODA I IZDATAKA'!C8</f>
        <v>380600</v>
      </c>
      <c r="C12" s="24"/>
      <c r="D12" s="24"/>
      <c r="E12" s="130"/>
      <c r="F12" s="24"/>
      <c r="G12" s="25"/>
      <c r="H12" s="26"/>
    </row>
    <row r="13" spans="1:8" s="1" customFormat="1" ht="23.25" customHeight="1">
      <c r="A13" s="22" t="s">
        <v>67</v>
      </c>
      <c r="B13" s="23">
        <f>+'PLAN RASHODA I IZDATAKA'!C96</f>
        <v>38430</v>
      </c>
      <c r="C13" s="24"/>
      <c r="D13" s="24"/>
      <c r="E13" s="24"/>
      <c r="F13" s="24"/>
      <c r="G13" s="25"/>
      <c r="H13" s="26"/>
    </row>
    <row r="14" spans="1:8" s="1" customFormat="1" ht="51">
      <c r="A14" s="22" t="s">
        <v>68</v>
      </c>
      <c r="B14" s="23">
        <f>+'PLAN RASHODA I IZDATAKA'!C66</f>
        <v>109700</v>
      </c>
      <c r="C14" s="24"/>
      <c r="D14" s="24"/>
      <c r="E14" s="24"/>
      <c r="F14" s="24"/>
      <c r="G14" s="25"/>
      <c r="H14" s="26"/>
    </row>
    <row r="15" spans="1:8" s="1" customFormat="1" ht="12.75">
      <c r="A15" s="22">
        <v>722</v>
      </c>
      <c r="B15" s="23"/>
      <c r="C15" s="24"/>
      <c r="D15" s="24"/>
      <c r="E15" s="24"/>
      <c r="F15" s="24"/>
      <c r="G15" s="25">
        <f>+'PLAN RASHODA I IZDATAKA'!I37</f>
        <v>2200</v>
      </c>
      <c r="H15" s="26"/>
    </row>
    <row r="16" spans="1:8" s="1" customFormat="1" ht="12.75">
      <c r="A16" s="22">
        <v>922</v>
      </c>
      <c r="B16" s="23"/>
      <c r="C16" s="24"/>
      <c r="D16" s="24"/>
      <c r="E16" s="24"/>
      <c r="F16" s="24"/>
      <c r="G16" s="25"/>
      <c r="H16" s="26"/>
    </row>
    <row r="17" spans="1:8" s="1" customFormat="1" ht="13.5" thickBot="1">
      <c r="A17" s="28"/>
      <c r="B17" s="29"/>
      <c r="C17" s="30"/>
      <c r="D17" s="30"/>
      <c r="E17" s="30"/>
      <c r="F17" s="30"/>
      <c r="G17" s="31"/>
      <c r="H17" s="32"/>
    </row>
    <row r="18" spans="1:8" s="1" customFormat="1" ht="30" customHeight="1" thickBot="1">
      <c r="A18" s="33" t="s">
        <v>18</v>
      </c>
      <c r="B18" s="34">
        <f>SUM(B7:B17)</f>
        <v>528730</v>
      </c>
      <c r="C18" s="35">
        <f>SUM(C7:C17)</f>
        <v>13800</v>
      </c>
      <c r="D18" s="36">
        <f>SUM(D7:D17)</f>
        <v>244800</v>
      </c>
      <c r="E18" s="35">
        <f>SUM(E7:E8)</f>
        <v>170600</v>
      </c>
      <c r="F18" s="36">
        <f>SUM(F7:F17)</f>
        <v>17500</v>
      </c>
      <c r="G18" s="35">
        <f>SUM(G7:G17)</f>
        <v>2200</v>
      </c>
      <c r="H18" s="37">
        <v>0</v>
      </c>
    </row>
    <row r="19" spans="1:8" s="1" customFormat="1" ht="28.5" customHeight="1" thickBot="1">
      <c r="A19" s="33" t="s">
        <v>46</v>
      </c>
      <c r="B19" s="171">
        <f>B18+C18+D18+E18+F18+G18+H18</f>
        <v>977630</v>
      </c>
      <c r="C19" s="172"/>
      <c r="D19" s="172"/>
      <c r="E19" s="172"/>
      <c r="F19" s="172"/>
      <c r="G19" s="172"/>
      <c r="H19" s="173"/>
    </row>
    <row r="20" spans="1:8" ht="13.5" thickBot="1">
      <c r="A20" s="14"/>
      <c r="B20" s="14"/>
      <c r="C20" s="14"/>
      <c r="D20" s="15"/>
      <c r="E20" s="38"/>
      <c r="H20" s="18"/>
    </row>
    <row r="21" spans="1:8" ht="24" customHeight="1" thickBot="1">
      <c r="A21" s="96" t="s">
        <v>9</v>
      </c>
      <c r="B21" s="174" t="s">
        <v>47</v>
      </c>
      <c r="C21" s="175"/>
      <c r="D21" s="175"/>
      <c r="E21" s="175"/>
      <c r="F21" s="175"/>
      <c r="G21" s="175"/>
      <c r="H21" s="176"/>
    </row>
    <row r="22" spans="1:8" ht="90" thickBot="1">
      <c r="A22" s="97" t="s">
        <v>10</v>
      </c>
      <c r="B22" s="19" t="s">
        <v>11</v>
      </c>
      <c r="C22" s="20" t="s">
        <v>12</v>
      </c>
      <c r="D22" s="20" t="s">
        <v>13</v>
      </c>
      <c r="E22" s="20" t="s">
        <v>14</v>
      </c>
      <c r="F22" s="20" t="s">
        <v>15</v>
      </c>
      <c r="G22" s="20" t="s">
        <v>44</v>
      </c>
      <c r="H22" s="21" t="s">
        <v>17</v>
      </c>
    </row>
    <row r="23" spans="1:8" ht="13.5" thickBot="1">
      <c r="A23" s="122"/>
      <c r="B23" s="113"/>
      <c r="C23" s="114"/>
      <c r="D23" s="114"/>
      <c r="E23" s="114"/>
      <c r="F23" s="114"/>
      <c r="G23" s="115"/>
      <c r="H23" s="116"/>
    </row>
    <row r="24" spans="1:8" ht="12.75">
      <c r="A24" s="3">
        <v>63</v>
      </c>
      <c r="B24" s="134"/>
      <c r="C24" s="135"/>
      <c r="D24" s="136"/>
      <c r="E24" s="131">
        <f>+E18</f>
        <v>170600</v>
      </c>
      <c r="F24" s="131"/>
      <c r="G24" s="137"/>
      <c r="H24" s="138"/>
    </row>
    <row r="25" spans="1:8" ht="12.75">
      <c r="A25" s="22">
        <v>65</v>
      </c>
      <c r="B25" s="139"/>
      <c r="C25" s="133"/>
      <c r="D25" s="140">
        <f>+D18</f>
        <v>244800</v>
      </c>
      <c r="E25" s="132"/>
      <c r="F25" s="132"/>
      <c r="G25" s="141"/>
      <c r="H25" s="142"/>
    </row>
    <row r="26" spans="1:8" ht="12.75">
      <c r="A26" s="22">
        <v>66</v>
      </c>
      <c r="B26" s="143"/>
      <c r="C26" s="133">
        <f>+C18</f>
        <v>13800</v>
      </c>
      <c r="D26" s="133"/>
      <c r="E26" s="133"/>
      <c r="F26" s="133">
        <f>+F11</f>
        <v>17500</v>
      </c>
      <c r="G26" s="144"/>
      <c r="H26" s="145"/>
    </row>
    <row r="27" spans="1:8" ht="12.75">
      <c r="A27" s="22">
        <v>67</v>
      </c>
      <c r="B27" s="143">
        <f>+B12+B13+B14</f>
        <v>528730</v>
      </c>
      <c r="C27" s="133"/>
      <c r="D27" s="133"/>
      <c r="E27" s="133"/>
      <c r="F27" s="133"/>
      <c r="G27" s="144"/>
      <c r="H27" s="145"/>
    </row>
    <row r="28" spans="1:8" ht="12.75">
      <c r="A28" s="22">
        <v>72</v>
      </c>
      <c r="B28" s="143"/>
      <c r="C28" s="133"/>
      <c r="D28" s="133"/>
      <c r="E28" s="133"/>
      <c r="F28" s="133"/>
      <c r="G28" s="144">
        <f>+G18</f>
        <v>2200</v>
      </c>
      <c r="H28" s="145"/>
    </row>
    <row r="29" spans="1:8" ht="12.75">
      <c r="A29" s="22">
        <v>92</v>
      </c>
      <c r="B29" s="143"/>
      <c r="C29" s="133"/>
      <c r="D29" s="133"/>
      <c r="E29" s="133"/>
      <c r="F29" s="133"/>
      <c r="G29" s="144"/>
      <c r="H29" s="145"/>
    </row>
    <row r="30" spans="1:8" ht="12.75">
      <c r="A30" s="22"/>
      <c r="B30" s="143"/>
      <c r="C30" s="133"/>
      <c r="D30" s="133"/>
      <c r="E30" s="133"/>
      <c r="F30" s="133"/>
      <c r="G30" s="144"/>
      <c r="H30" s="145"/>
    </row>
    <row r="31" spans="1:8" ht="12.75">
      <c r="A31" s="22"/>
      <c r="B31" s="23"/>
      <c r="C31" s="24"/>
      <c r="D31" s="24"/>
      <c r="E31" s="24"/>
      <c r="F31" s="24"/>
      <c r="G31" s="25"/>
      <c r="H31" s="26"/>
    </row>
    <row r="32" spans="1:8" ht="13.5" thickBot="1">
      <c r="A32" s="27"/>
      <c r="B32" s="23"/>
      <c r="C32" s="24"/>
      <c r="D32" s="24"/>
      <c r="E32" s="24"/>
      <c r="F32" s="24"/>
      <c r="G32" s="25"/>
      <c r="H32" s="26"/>
    </row>
    <row r="33" spans="1:8" s="1" customFormat="1" ht="30" customHeight="1" thickBot="1">
      <c r="A33" s="33" t="s">
        <v>18</v>
      </c>
      <c r="B33" s="34">
        <f>B27</f>
        <v>528730</v>
      </c>
      <c r="C33" s="34">
        <f>SUM(C25:C32)</f>
        <v>13800</v>
      </c>
      <c r="D33" s="34">
        <f>SUM(D25:D32)</f>
        <v>244800</v>
      </c>
      <c r="E33" s="34">
        <f>SUM(E24:E32)</f>
        <v>170600</v>
      </c>
      <c r="F33" s="34">
        <f>SUM(F25:F32)</f>
        <v>17500</v>
      </c>
      <c r="G33" s="34">
        <f>SUM(G24:G32)</f>
        <v>2200</v>
      </c>
      <c r="H33" s="37">
        <v>0</v>
      </c>
    </row>
    <row r="34" spans="1:8" s="1" customFormat="1" ht="28.5" customHeight="1" thickBot="1">
      <c r="A34" s="33" t="s">
        <v>48</v>
      </c>
      <c r="B34" s="171">
        <f>B33+C33+D33+E33+F33+G33+H33</f>
        <v>977630</v>
      </c>
      <c r="C34" s="172"/>
      <c r="D34" s="172"/>
      <c r="E34" s="172"/>
      <c r="F34" s="172"/>
      <c r="G34" s="172"/>
      <c r="H34" s="173"/>
    </row>
    <row r="35" spans="4:5" ht="13.5" thickBot="1">
      <c r="D35" s="40"/>
      <c r="E35" s="41"/>
    </row>
    <row r="36" spans="1:8" ht="26.25" thickBot="1">
      <c r="A36" s="96" t="s">
        <v>9</v>
      </c>
      <c r="B36" s="174" t="s">
        <v>53</v>
      </c>
      <c r="C36" s="175"/>
      <c r="D36" s="175"/>
      <c r="E36" s="175"/>
      <c r="F36" s="175"/>
      <c r="G36" s="175"/>
      <c r="H36" s="176"/>
    </row>
    <row r="37" spans="1:8" ht="90" thickBot="1">
      <c r="A37" s="97" t="s">
        <v>10</v>
      </c>
      <c r="B37" s="19" t="s">
        <v>11</v>
      </c>
      <c r="C37" s="20" t="s">
        <v>12</v>
      </c>
      <c r="D37" s="20" t="s">
        <v>13</v>
      </c>
      <c r="E37" s="20" t="s">
        <v>14</v>
      </c>
      <c r="F37" s="20" t="s">
        <v>15</v>
      </c>
      <c r="G37" s="20" t="s">
        <v>44</v>
      </c>
      <c r="H37" s="21" t="s">
        <v>17</v>
      </c>
    </row>
    <row r="38" spans="1:8" ht="12.75">
      <c r="A38" s="3">
        <v>63</v>
      </c>
      <c r="B38" s="4"/>
      <c r="C38" s="5"/>
      <c r="D38" s="6"/>
      <c r="E38" s="7">
        <f>+E24</f>
        <v>170600</v>
      </c>
      <c r="F38" s="7"/>
      <c r="G38" s="8"/>
      <c r="H38" s="9"/>
    </row>
    <row r="39" spans="1:8" ht="12.75">
      <c r="A39" s="22">
        <v>65</v>
      </c>
      <c r="B39" s="23"/>
      <c r="C39" s="24"/>
      <c r="D39" s="24">
        <f>+D25</f>
        <v>244800</v>
      </c>
      <c r="E39" s="24"/>
      <c r="F39" s="24"/>
      <c r="G39" s="25"/>
      <c r="H39" s="26"/>
    </row>
    <row r="40" spans="1:8" ht="12.75">
      <c r="A40" s="22">
        <v>66</v>
      </c>
      <c r="B40" s="23"/>
      <c r="C40" s="24">
        <f>+C26</f>
        <v>13800</v>
      </c>
      <c r="D40" s="24"/>
      <c r="E40" s="24"/>
      <c r="F40" s="24">
        <f>+F26</f>
        <v>17500</v>
      </c>
      <c r="G40" s="25"/>
      <c r="H40" s="26"/>
    </row>
    <row r="41" spans="1:8" ht="12.75">
      <c r="A41" s="22">
        <v>67</v>
      </c>
      <c r="B41" s="23">
        <f>+B27</f>
        <v>528730</v>
      </c>
      <c r="C41" s="24"/>
      <c r="D41" s="24"/>
      <c r="E41" s="24"/>
      <c r="F41" s="24"/>
      <c r="G41" s="25"/>
      <c r="H41" s="26"/>
    </row>
    <row r="42" spans="1:8" ht="12.75">
      <c r="A42" s="22">
        <v>72</v>
      </c>
      <c r="B42" s="23"/>
      <c r="C42" s="24"/>
      <c r="D42" s="24"/>
      <c r="E42" s="24"/>
      <c r="F42" s="24"/>
      <c r="G42" s="25">
        <f>+G28</f>
        <v>2200</v>
      </c>
      <c r="H42" s="26"/>
    </row>
    <row r="43" spans="1:8" ht="13.5" customHeight="1">
      <c r="A43" s="22">
        <v>92</v>
      </c>
      <c r="B43" s="23"/>
      <c r="C43" s="24"/>
      <c r="D43" s="24"/>
      <c r="E43" s="24"/>
      <c r="F43" s="24"/>
      <c r="G43" s="25"/>
      <c r="H43" s="26"/>
    </row>
    <row r="44" spans="1:8" ht="13.5" customHeight="1" thickBot="1">
      <c r="A44" s="22"/>
      <c r="B44" s="23"/>
      <c r="C44" s="24"/>
      <c r="D44" s="24"/>
      <c r="E44" s="24"/>
      <c r="F44" s="24"/>
      <c r="G44" s="25"/>
      <c r="H44" s="26"/>
    </row>
    <row r="45" spans="1:8" s="1" customFormat="1" ht="30" customHeight="1" thickBot="1">
      <c r="A45" s="33" t="s">
        <v>18</v>
      </c>
      <c r="B45" s="34">
        <f aca="true" t="shared" si="0" ref="B45:G45">SUM(B38:B44)</f>
        <v>528730</v>
      </c>
      <c r="C45" s="35">
        <f t="shared" si="0"/>
        <v>13800</v>
      </c>
      <c r="D45" s="36">
        <f t="shared" si="0"/>
        <v>244800</v>
      </c>
      <c r="E45" s="35">
        <f t="shared" si="0"/>
        <v>170600</v>
      </c>
      <c r="F45" s="36">
        <f t="shared" si="0"/>
        <v>17500</v>
      </c>
      <c r="G45" s="35">
        <f t="shared" si="0"/>
        <v>2200</v>
      </c>
      <c r="H45" s="37"/>
    </row>
    <row r="46" spans="1:8" s="1" customFormat="1" ht="28.5" customHeight="1" thickBot="1">
      <c r="A46" s="33" t="s">
        <v>56</v>
      </c>
      <c r="B46" s="171">
        <f>B45+C45+D45+E45+F45+G45+H45</f>
        <v>977630</v>
      </c>
      <c r="C46" s="172"/>
      <c r="D46" s="172"/>
      <c r="E46" s="172"/>
      <c r="F46" s="172"/>
      <c r="G46" s="172"/>
      <c r="H46" s="173"/>
    </row>
    <row r="47" spans="3:5" ht="13.5" customHeight="1">
      <c r="C47" s="42"/>
      <c r="D47" s="40"/>
      <c r="E47" s="43"/>
    </row>
    <row r="48" spans="3:5" ht="13.5" customHeight="1">
      <c r="C48" s="42"/>
      <c r="D48" s="44"/>
      <c r="E48" s="45"/>
    </row>
    <row r="49" spans="4:5" ht="13.5" customHeight="1">
      <c r="D49" s="46"/>
      <c r="E49" s="47"/>
    </row>
    <row r="50" spans="4:5" ht="13.5" customHeight="1">
      <c r="D50" s="48"/>
      <c r="E50" s="49"/>
    </row>
    <row r="51" spans="4:5" ht="13.5" customHeight="1">
      <c r="D51" s="40"/>
      <c r="E51" s="41"/>
    </row>
    <row r="52" spans="3:5" ht="28.5" customHeight="1">
      <c r="C52" s="42"/>
      <c r="D52" s="40"/>
      <c r="E52" s="50"/>
    </row>
    <row r="53" spans="3:5" ht="13.5" customHeight="1">
      <c r="C53" s="42"/>
      <c r="D53" s="40"/>
      <c r="E53" s="45"/>
    </row>
    <row r="54" spans="4:5" ht="13.5" customHeight="1">
      <c r="D54" s="40"/>
      <c r="E54" s="41"/>
    </row>
    <row r="55" spans="4:5" ht="13.5" customHeight="1">
      <c r="D55" s="40"/>
      <c r="E55" s="49"/>
    </row>
    <row r="56" spans="4:5" ht="13.5" customHeight="1">
      <c r="D56" s="40"/>
      <c r="E56" s="41"/>
    </row>
    <row r="57" spans="4:5" ht="22.5" customHeight="1">
      <c r="D57" s="40"/>
      <c r="E57" s="51"/>
    </row>
    <row r="58" spans="4:5" ht="13.5" customHeight="1">
      <c r="D58" s="46"/>
      <c r="E58" s="47"/>
    </row>
    <row r="59" spans="2:5" ht="13.5" customHeight="1">
      <c r="B59" s="42"/>
      <c r="D59" s="46"/>
      <c r="E59" s="52"/>
    </row>
    <row r="60" spans="3:5" ht="13.5" customHeight="1">
      <c r="C60" s="42"/>
      <c r="D60" s="46"/>
      <c r="E60" s="53"/>
    </row>
    <row r="61" spans="3:5" ht="13.5" customHeight="1">
      <c r="C61" s="42"/>
      <c r="D61" s="48"/>
      <c r="E61" s="45"/>
    </row>
    <row r="62" spans="4:5" ht="13.5" customHeight="1">
      <c r="D62" s="40"/>
      <c r="E62" s="41"/>
    </row>
    <row r="63" spans="2:5" ht="13.5" customHeight="1">
      <c r="B63" s="42"/>
      <c r="D63" s="40"/>
      <c r="E63" s="43"/>
    </row>
    <row r="64" spans="3:5" ht="13.5" customHeight="1">
      <c r="C64" s="42"/>
      <c r="D64" s="40"/>
      <c r="E64" s="52"/>
    </row>
    <row r="65" spans="3:5" ht="13.5" customHeight="1">
      <c r="C65" s="42"/>
      <c r="D65" s="48"/>
      <c r="E65" s="45"/>
    </row>
    <row r="66" spans="4:5" ht="13.5" customHeight="1">
      <c r="D66" s="46"/>
      <c r="E66" s="41"/>
    </row>
    <row r="67" spans="3:5" ht="13.5" customHeight="1">
      <c r="C67" s="42"/>
      <c r="D67" s="46"/>
      <c r="E67" s="52"/>
    </row>
    <row r="68" spans="4:5" ht="22.5" customHeight="1">
      <c r="D68" s="48"/>
      <c r="E68" s="51"/>
    </row>
    <row r="69" spans="4:5" ht="13.5" customHeight="1">
      <c r="D69" s="40"/>
      <c r="E69" s="41"/>
    </row>
    <row r="70" spans="4:5" ht="13.5" customHeight="1">
      <c r="D70" s="48"/>
      <c r="E70" s="45"/>
    </row>
    <row r="71" spans="4:5" ht="13.5" customHeight="1">
      <c r="D71" s="40"/>
      <c r="E71" s="41"/>
    </row>
    <row r="72" spans="4:5" ht="13.5" customHeight="1">
      <c r="D72" s="40"/>
      <c r="E72" s="41"/>
    </row>
    <row r="73" spans="1:5" ht="13.5" customHeight="1">
      <c r="A73" s="42"/>
      <c r="D73" s="54"/>
      <c r="E73" s="52"/>
    </row>
    <row r="74" spans="2:5" ht="13.5" customHeight="1">
      <c r="B74" s="42"/>
      <c r="C74" s="42"/>
      <c r="D74" s="55"/>
      <c r="E74" s="52"/>
    </row>
    <row r="75" spans="2:5" ht="13.5" customHeight="1">
      <c r="B75" s="42"/>
      <c r="C75" s="42"/>
      <c r="D75" s="55"/>
      <c r="E75" s="43"/>
    </row>
    <row r="76" spans="2:5" ht="13.5" customHeight="1">
      <c r="B76" s="42"/>
      <c r="C76" s="42"/>
      <c r="D76" s="48"/>
      <c r="E76" s="49"/>
    </row>
    <row r="77" spans="4:5" ht="12.75">
      <c r="D77" s="40"/>
      <c r="E77" s="41"/>
    </row>
    <row r="78" spans="2:5" ht="12.75">
      <c r="B78" s="42"/>
      <c r="D78" s="40"/>
      <c r="E78" s="52"/>
    </row>
    <row r="79" spans="3:5" ht="12.75">
      <c r="C79" s="42"/>
      <c r="D79" s="40"/>
      <c r="E79" s="43"/>
    </row>
    <row r="80" spans="3:5" ht="12.75">
      <c r="C80" s="42"/>
      <c r="D80" s="48"/>
      <c r="E80" s="45"/>
    </row>
    <row r="81" spans="4:5" ht="12.75">
      <c r="D81" s="40"/>
      <c r="E81" s="41"/>
    </row>
    <row r="82" spans="4:5" ht="12.75">
      <c r="D82" s="40"/>
      <c r="E82" s="41"/>
    </row>
    <row r="83" spans="4:5" ht="12.75">
      <c r="D83" s="56"/>
      <c r="E83" s="57"/>
    </row>
    <row r="84" spans="4:5" ht="12.75">
      <c r="D84" s="40"/>
      <c r="E84" s="41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8"/>
      <c r="E87" s="45"/>
    </row>
    <row r="88" spans="4:5" ht="12.75">
      <c r="D88" s="40"/>
      <c r="E88" s="41"/>
    </row>
    <row r="89" spans="4:5" ht="12.75">
      <c r="D89" s="48"/>
      <c r="E89" s="45"/>
    </row>
    <row r="90" spans="4:5" ht="12.75">
      <c r="D90" s="40"/>
      <c r="E90" s="41"/>
    </row>
    <row r="91" spans="4:5" ht="12.75">
      <c r="D91" s="40"/>
      <c r="E91" s="41"/>
    </row>
    <row r="92" spans="4:5" ht="12.75">
      <c r="D92" s="40"/>
      <c r="E92" s="41"/>
    </row>
    <row r="93" spans="4:5" ht="12.75">
      <c r="D93" s="40"/>
      <c r="E93" s="41"/>
    </row>
    <row r="94" spans="1:5" ht="28.5" customHeight="1">
      <c r="A94" s="58"/>
      <c r="B94" s="58"/>
      <c r="C94" s="58"/>
      <c r="D94" s="59"/>
      <c r="E94" s="60"/>
    </row>
    <row r="95" spans="3:5" ht="12.75">
      <c r="C95" s="42"/>
      <c r="D95" s="40"/>
      <c r="E95" s="43"/>
    </row>
    <row r="96" spans="4:5" ht="12.75">
      <c r="D96" s="61"/>
      <c r="E96" s="62"/>
    </row>
    <row r="97" spans="4:5" ht="12.75">
      <c r="D97" s="40"/>
      <c r="E97" s="41"/>
    </row>
    <row r="98" spans="4:5" ht="12.75">
      <c r="D98" s="56"/>
      <c r="E98" s="57"/>
    </row>
    <row r="99" spans="4:5" ht="12.75">
      <c r="D99" s="56"/>
      <c r="E99" s="57"/>
    </row>
    <row r="100" spans="4:5" ht="12.75">
      <c r="D100" s="40"/>
      <c r="E100" s="41"/>
    </row>
    <row r="101" spans="4:5" ht="12.75">
      <c r="D101" s="48"/>
      <c r="E101" s="45"/>
    </row>
    <row r="102" spans="4:5" ht="12.75">
      <c r="D102" s="40"/>
      <c r="E102" s="41"/>
    </row>
    <row r="103" spans="4:5" ht="12.75">
      <c r="D103" s="40"/>
      <c r="E103" s="41"/>
    </row>
    <row r="104" spans="4:5" ht="12.75">
      <c r="D104" s="48"/>
      <c r="E104" s="45"/>
    </row>
    <row r="105" spans="4:5" ht="12.75">
      <c r="D105" s="40"/>
      <c r="E105" s="41"/>
    </row>
    <row r="106" spans="4:5" ht="12.75">
      <c r="D106" s="56"/>
      <c r="E106" s="57"/>
    </row>
    <row r="107" spans="4:5" ht="12.75">
      <c r="D107" s="48"/>
      <c r="E107" s="62"/>
    </row>
    <row r="108" spans="4:5" ht="12.75">
      <c r="D108" s="46"/>
      <c r="E108" s="57"/>
    </row>
    <row r="109" spans="4:5" ht="12.75">
      <c r="D109" s="48"/>
      <c r="E109" s="45"/>
    </row>
    <row r="110" spans="4:5" ht="12.75">
      <c r="D110" s="40"/>
      <c r="E110" s="41"/>
    </row>
    <row r="111" spans="3:5" ht="12.75">
      <c r="C111" s="42"/>
      <c r="D111" s="40"/>
      <c r="E111" s="43"/>
    </row>
    <row r="112" spans="4:5" ht="12.75">
      <c r="D112" s="46"/>
      <c r="E112" s="45"/>
    </row>
    <row r="113" spans="4:5" ht="12.75">
      <c r="D113" s="46"/>
      <c r="E113" s="57"/>
    </row>
    <row r="114" spans="3:5" ht="12.75">
      <c r="C114" s="42"/>
      <c r="D114" s="46"/>
      <c r="E114" s="63"/>
    </row>
    <row r="115" spans="3:5" ht="12.75">
      <c r="C115" s="42"/>
      <c r="D115" s="48"/>
      <c r="E115" s="49"/>
    </row>
    <row r="116" spans="4:5" ht="12.75">
      <c r="D116" s="40"/>
      <c r="E116" s="41"/>
    </row>
    <row r="117" spans="4:5" ht="12.75">
      <c r="D117" s="61"/>
      <c r="E117" s="64"/>
    </row>
    <row r="118" spans="4:5" ht="11.25" customHeight="1">
      <c r="D118" s="56"/>
      <c r="E118" s="57"/>
    </row>
    <row r="119" spans="2:5" ht="24" customHeight="1">
      <c r="B119" s="42"/>
      <c r="D119" s="56"/>
      <c r="E119" s="65"/>
    </row>
    <row r="120" spans="3:5" ht="15" customHeight="1">
      <c r="C120" s="42"/>
      <c r="D120" s="56"/>
      <c r="E120" s="65"/>
    </row>
    <row r="121" spans="4:5" ht="11.25" customHeight="1">
      <c r="D121" s="61"/>
      <c r="E121" s="62"/>
    </row>
    <row r="122" spans="4:5" ht="12.75">
      <c r="D122" s="56"/>
      <c r="E122" s="57"/>
    </row>
    <row r="123" spans="2:5" ht="13.5" customHeight="1">
      <c r="B123" s="42"/>
      <c r="D123" s="56"/>
      <c r="E123" s="66"/>
    </row>
    <row r="124" spans="3:5" ht="12.75" customHeight="1">
      <c r="C124" s="42"/>
      <c r="D124" s="56"/>
      <c r="E124" s="43"/>
    </row>
    <row r="125" spans="3:5" ht="12.75" customHeight="1">
      <c r="C125" s="42"/>
      <c r="D125" s="48"/>
      <c r="E125" s="49"/>
    </row>
    <row r="126" spans="4:5" ht="12.75">
      <c r="D126" s="40"/>
      <c r="E126" s="41"/>
    </row>
    <row r="127" spans="3:5" ht="12.75">
      <c r="C127" s="42"/>
      <c r="D127" s="40"/>
      <c r="E127" s="63"/>
    </row>
    <row r="128" spans="4:5" ht="12.75">
      <c r="D128" s="61"/>
      <c r="E128" s="62"/>
    </row>
    <row r="129" spans="4:5" ht="12.75">
      <c r="D129" s="56"/>
      <c r="E129" s="57"/>
    </row>
    <row r="130" spans="4:5" ht="12.75">
      <c r="D130" s="40"/>
      <c r="E130" s="41"/>
    </row>
    <row r="131" spans="1:5" ht="19.5" customHeight="1">
      <c r="A131" s="67"/>
      <c r="B131" s="14"/>
      <c r="C131" s="14"/>
      <c r="D131" s="14"/>
      <c r="E131" s="52"/>
    </row>
    <row r="132" spans="1:5" ht="15" customHeight="1">
      <c r="A132" s="42"/>
      <c r="D132" s="54"/>
      <c r="E132" s="52"/>
    </row>
    <row r="133" spans="1:5" ht="12.75">
      <c r="A133" s="42"/>
      <c r="B133" s="42"/>
      <c r="D133" s="54"/>
      <c r="E133" s="43"/>
    </row>
    <row r="134" spans="3:5" ht="12.75">
      <c r="C134" s="42"/>
      <c r="D134" s="40"/>
      <c r="E134" s="52"/>
    </row>
    <row r="135" spans="4:5" ht="12.75">
      <c r="D135" s="44"/>
      <c r="E135" s="45"/>
    </row>
    <row r="136" spans="2:5" ht="12.75">
      <c r="B136" s="42"/>
      <c r="D136" s="40"/>
      <c r="E136" s="43"/>
    </row>
    <row r="137" spans="3:5" ht="12.75">
      <c r="C137" s="42"/>
      <c r="D137" s="40"/>
      <c r="E137" s="43"/>
    </row>
    <row r="138" spans="4:5" ht="12.75">
      <c r="D138" s="48"/>
      <c r="E138" s="49"/>
    </row>
    <row r="139" spans="3:5" ht="22.5" customHeight="1">
      <c r="C139" s="42"/>
      <c r="D139" s="40"/>
      <c r="E139" s="50"/>
    </row>
    <row r="140" spans="4:5" ht="12.75">
      <c r="D140" s="40"/>
      <c r="E140" s="49"/>
    </row>
    <row r="141" spans="2:5" ht="12.75">
      <c r="B141" s="42"/>
      <c r="D141" s="46"/>
      <c r="E141" s="52"/>
    </row>
    <row r="142" spans="3:5" ht="12.75">
      <c r="C142" s="42"/>
      <c r="D142" s="46"/>
      <c r="E142" s="53"/>
    </row>
    <row r="143" spans="4:5" ht="12.75">
      <c r="D143" s="48"/>
      <c r="E143" s="45"/>
    </row>
    <row r="144" spans="1:5" ht="13.5" customHeight="1">
      <c r="A144" s="42"/>
      <c r="D144" s="54"/>
      <c r="E144" s="52"/>
    </row>
    <row r="145" spans="2:5" ht="13.5" customHeight="1">
      <c r="B145" s="42"/>
      <c r="D145" s="40"/>
      <c r="E145" s="52"/>
    </row>
    <row r="146" spans="3:5" ht="13.5" customHeight="1">
      <c r="C146" s="42"/>
      <c r="D146" s="40"/>
      <c r="E146" s="43"/>
    </row>
    <row r="147" spans="3:5" ht="12.75">
      <c r="C147" s="42"/>
      <c r="D147" s="48"/>
      <c r="E147" s="45"/>
    </row>
    <row r="148" spans="3:5" ht="12.75">
      <c r="C148" s="42"/>
      <c r="D148" s="40"/>
      <c r="E148" s="43"/>
    </row>
    <row r="149" spans="4:5" ht="12.75">
      <c r="D149" s="61"/>
      <c r="E149" s="62"/>
    </row>
    <row r="150" spans="3:5" ht="12.75">
      <c r="C150" s="42"/>
      <c r="D150" s="46"/>
      <c r="E150" s="63"/>
    </row>
    <row r="151" spans="3:5" ht="12.75">
      <c r="C151" s="42"/>
      <c r="D151" s="48"/>
      <c r="E151" s="49"/>
    </row>
    <row r="152" spans="4:5" ht="12.75">
      <c r="D152" s="61"/>
      <c r="E152" s="68"/>
    </row>
    <row r="153" spans="2:5" ht="12.75">
      <c r="B153" s="42"/>
      <c r="D153" s="56"/>
      <c r="E153" s="66"/>
    </row>
    <row r="154" spans="3:5" ht="12.75">
      <c r="C154" s="42"/>
      <c r="D154" s="56"/>
      <c r="E154" s="43"/>
    </row>
    <row r="155" spans="3:5" ht="12.75">
      <c r="C155" s="42"/>
      <c r="D155" s="48"/>
      <c r="E155" s="49"/>
    </row>
    <row r="156" spans="3:5" ht="12.75">
      <c r="C156" s="42"/>
      <c r="D156" s="48"/>
      <c r="E156" s="49"/>
    </row>
    <row r="157" spans="4:5" ht="12.75">
      <c r="D157" s="40"/>
      <c r="E157" s="41"/>
    </row>
    <row r="158" spans="1:5" s="69" customFormat="1" ht="18" customHeight="1">
      <c r="A158" s="177"/>
      <c r="B158" s="178"/>
      <c r="C158" s="178"/>
      <c r="D158" s="178"/>
      <c r="E158" s="178"/>
    </row>
    <row r="159" spans="1:5" ht="28.5" customHeight="1">
      <c r="A159" s="58"/>
      <c r="B159" s="58"/>
      <c r="C159" s="58"/>
      <c r="D159" s="59"/>
      <c r="E159" s="60"/>
    </row>
    <row r="161" spans="1:5" ht="15.75">
      <c r="A161" s="71"/>
      <c r="B161" s="42"/>
      <c r="C161" s="42"/>
      <c r="D161" s="72"/>
      <c r="E161" s="13"/>
    </row>
    <row r="162" spans="1:5" ht="12.75">
      <c r="A162" s="42"/>
      <c r="B162" s="42"/>
      <c r="C162" s="42"/>
      <c r="D162" s="72"/>
      <c r="E162" s="13"/>
    </row>
    <row r="163" spans="1:5" ht="17.25" customHeight="1">
      <c r="A163" s="42"/>
      <c r="B163" s="42"/>
      <c r="C163" s="42"/>
      <c r="D163" s="72"/>
      <c r="E163" s="13"/>
    </row>
    <row r="164" spans="1:5" ht="13.5" customHeight="1">
      <c r="A164" s="42"/>
      <c r="B164" s="42"/>
      <c r="C164" s="42"/>
      <c r="D164" s="72"/>
      <c r="E164" s="13"/>
    </row>
    <row r="165" spans="1:5" ht="12.75">
      <c r="A165" s="42"/>
      <c r="B165" s="42"/>
      <c r="C165" s="42"/>
      <c r="D165" s="72"/>
      <c r="E165" s="13"/>
    </row>
    <row r="166" spans="1:3" ht="12.75">
      <c r="A166" s="42"/>
      <c r="B166" s="42"/>
      <c r="C166" s="42"/>
    </row>
    <row r="167" spans="1:5" ht="12.75">
      <c r="A167" s="42"/>
      <c r="B167" s="42"/>
      <c r="C167" s="42"/>
      <c r="D167" s="72"/>
      <c r="E167" s="13"/>
    </row>
    <row r="168" spans="1:5" ht="12.75">
      <c r="A168" s="42"/>
      <c r="B168" s="42"/>
      <c r="C168" s="42"/>
      <c r="D168" s="72"/>
      <c r="E168" s="73"/>
    </row>
    <row r="169" spans="1:5" ht="12.75">
      <c r="A169" s="42"/>
      <c r="B169" s="42"/>
      <c r="C169" s="42"/>
      <c r="D169" s="72"/>
      <c r="E169" s="13"/>
    </row>
    <row r="170" spans="1:5" ht="22.5" customHeight="1">
      <c r="A170" s="42"/>
      <c r="B170" s="42"/>
      <c r="C170" s="42"/>
      <c r="D170" s="72"/>
      <c r="E170" s="50"/>
    </row>
    <row r="171" spans="4:5" ht="22.5" customHeight="1">
      <c r="D171" s="48"/>
      <c r="E171" s="51"/>
    </row>
  </sheetData>
  <sheetProtection/>
  <mergeCells count="8">
    <mergeCell ref="A1:H1"/>
    <mergeCell ref="B19:H19"/>
    <mergeCell ref="B21:H21"/>
    <mergeCell ref="B34:H34"/>
    <mergeCell ref="B36:H36"/>
    <mergeCell ref="A158:E158"/>
    <mergeCell ref="B3:H3"/>
    <mergeCell ref="B46:H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9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4"/>
  <sheetViews>
    <sheetView tabSelected="1" zoomScalePageLayoutView="0" workbookViewId="0" topLeftCell="A58">
      <selection activeCell="J120" sqref="J120"/>
    </sheetView>
  </sheetViews>
  <sheetFormatPr defaultColWidth="11.421875" defaultRowHeight="12.75"/>
  <cols>
    <col min="1" max="1" width="6.28125" style="89" customWidth="1"/>
    <col min="2" max="2" width="30.00390625" style="92" customWidth="1"/>
    <col min="3" max="3" width="16.421875" style="2" customWidth="1"/>
    <col min="4" max="4" width="13.7109375" style="2" customWidth="1"/>
    <col min="5" max="5" width="12.421875" style="2" bestFit="1" customWidth="1"/>
    <col min="6" max="6" width="14.140625" style="2" bestFit="1" customWidth="1"/>
    <col min="7" max="7" width="13.7109375" style="2" customWidth="1"/>
    <col min="8" max="8" width="11.00390625" style="2" customWidth="1"/>
    <col min="9" max="9" width="11.421875" style="2" customWidth="1"/>
    <col min="10" max="10" width="3.8515625" style="2" customWidth="1"/>
    <col min="11" max="11" width="13.421875" style="2" customWidth="1"/>
    <col min="12" max="12" width="15.00390625" style="2" customWidth="1"/>
    <col min="13" max="16384" width="11.421875" style="10" customWidth="1"/>
  </cols>
  <sheetData>
    <row r="1" spans="1:12" ht="24" customHeight="1">
      <c r="A1" s="179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s="13" customFormat="1" ht="64.5" customHeight="1">
      <c r="A2" s="126" t="s">
        <v>20</v>
      </c>
      <c r="B2" s="11" t="s">
        <v>21</v>
      </c>
      <c r="C2" s="12" t="s">
        <v>54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49</v>
      </c>
      <c r="L2" s="12" t="s">
        <v>55</v>
      </c>
    </row>
    <row r="3" spans="1:12" ht="6.75" customHeight="1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61</v>
      </c>
    </row>
    <row r="5" spans="1:12" ht="25.5">
      <c r="A5" s="88"/>
      <c r="B5" s="16" t="s">
        <v>70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3" customFormat="1" ht="25.5">
      <c r="A6" s="88"/>
      <c r="B6" s="91" t="s">
        <v>62</v>
      </c>
      <c r="D6" s="124"/>
      <c r="K6" s="124"/>
      <c r="L6" s="124"/>
    </row>
    <row r="7" spans="1:12" s="13" customFormat="1" ht="19.5" customHeight="1">
      <c r="A7" s="88" t="s">
        <v>42</v>
      </c>
      <c r="B7" s="88" t="s">
        <v>64</v>
      </c>
      <c r="C7" s="127">
        <f>+D7</f>
        <v>380600</v>
      </c>
      <c r="D7" s="124">
        <f>+D8</f>
        <v>380600</v>
      </c>
      <c r="K7" s="124">
        <f>+K8</f>
        <v>380600</v>
      </c>
      <c r="L7" s="124">
        <f>+C7</f>
        <v>380600</v>
      </c>
    </row>
    <row r="8" spans="1:12" s="13" customFormat="1" ht="12.75">
      <c r="A8" s="88">
        <v>3</v>
      </c>
      <c r="B8" s="91" t="s">
        <v>23</v>
      </c>
      <c r="C8" s="127">
        <f aca="true" t="shared" si="0" ref="C8:C24">+D8</f>
        <v>380600</v>
      </c>
      <c r="D8" s="124">
        <f>+D13+D19</f>
        <v>380600</v>
      </c>
      <c r="K8" s="124">
        <f>+K13+K19</f>
        <v>380600</v>
      </c>
      <c r="L8" s="124">
        <f>+C8</f>
        <v>380600</v>
      </c>
    </row>
    <row r="9" spans="1:12" s="13" customFormat="1" ht="12.75">
      <c r="A9" s="88">
        <v>31</v>
      </c>
      <c r="B9" s="91" t="s">
        <v>24</v>
      </c>
      <c r="C9" s="127">
        <f t="shared" si="0"/>
        <v>0</v>
      </c>
      <c r="D9" s="124"/>
      <c r="K9" s="124"/>
      <c r="L9" s="124"/>
    </row>
    <row r="10" spans="1:12" ht="12.75">
      <c r="A10" s="87">
        <v>311</v>
      </c>
      <c r="B10" s="16" t="s">
        <v>25</v>
      </c>
      <c r="C10" s="127">
        <f t="shared" si="0"/>
        <v>0</v>
      </c>
      <c r="D10" s="125"/>
      <c r="E10" s="10"/>
      <c r="F10" s="10"/>
      <c r="G10" s="10"/>
      <c r="H10" s="10"/>
      <c r="I10" s="10"/>
      <c r="J10" s="10"/>
      <c r="K10" s="125"/>
      <c r="L10" s="125"/>
    </row>
    <row r="11" spans="1:12" ht="12.75">
      <c r="A11" s="87">
        <v>312</v>
      </c>
      <c r="B11" s="16" t="s">
        <v>26</v>
      </c>
      <c r="C11" s="127">
        <f t="shared" si="0"/>
        <v>0</v>
      </c>
      <c r="D11" s="125"/>
      <c r="E11" s="10"/>
      <c r="F11" s="10"/>
      <c r="G11" s="10"/>
      <c r="H11" s="10"/>
      <c r="I11" s="10"/>
      <c r="J11" s="10"/>
      <c r="K11" s="125"/>
      <c r="L11" s="125"/>
    </row>
    <row r="12" spans="1:12" ht="12.75">
      <c r="A12" s="87">
        <v>313</v>
      </c>
      <c r="B12" s="16" t="s">
        <v>27</v>
      </c>
      <c r="C12" s="127">
        <f t="shared" si="0"/>
        <v>0</v>
      </c>
      <c r="D12" s="125"/>
      <c r="E12" s="10"/>
      <c r="F12" s="10"/>
      <c r="G12" s="10"/>
      <c r="H12" s="10"/>
      <c r="I12" s="10"/>
      <c r="J12" s="10"/>
      <c r="K12" s="125"/>
      <c r="L12" s="125"/>
    </row>
    <row r="13" spans="1:12" s="13" customFormat="1" ht="12.75">
      <c r="A13" s="88">
        <v>32</v>
      </c>
      <c r="B13" s="91" t="s">
        <v>28</v>
      </c>
      <c r="C13" s="127">
        <f t="shared" si="0"/>
        <v>379600</v>
      </c>
      <c r="D13" s="124">
        <f>+D14+D15+D16+D17+D18</f>
        <v>379600</v>
      </c>
      <c r="K13" s="124">
        <f>+C13</f>
        <v>379600</v>
      </c>
      <c r="L13" s="124">
        <f>+C13</f>
        <v>379600</v>
      </c>
    </row>
    <row r="14" spans="1:12" ht="12.75">
      <c r="A14" s="87">
        <v>321</v>
      </c>
      <c r="B14" s="16" t="s">
        <v>29</v>
      </c>
      <c r="C14" s="127">
        <f t="shared" si="0"/>
        <v>48600</v>
      </c>
      <c r="D14" s="125">
        <v>48600</v>
      </c>
      <c r="E14" s="10"/>
      <c r="F14" s="10"/>
      <c r="G14" s="10"/>
      <c r="H14" s="10"/>
      <c r="I14" s="10"/>
      <c r="J14" s="10"/>
      <c r="K14" s="125"/>
      <c r="L14" s="125"/>
    </row>
    <row r="15" spans="1:12" ht="12.75">
      <c r="A15" s="87">
        <v>322</v>
      </c>
      <c r="B15" s="16" t="s">
        <v>30</v>
      </c>
      <c r="C15" s="127">
        <f t="shared" si="0"/>
        <v>164500</v>
      </c>
      <c r="D15" s="125">
        <v>164500</v>
      </c>
      <c r="E15" s="10"/>
      <c r="F15" s="10"/>
      <c r="G15" s="10"/>
      <c r="H15" s="10"/>
      <c r="I15" s="10"/>
      <c r="J15" s="10"/>
      <c r="K15" s="125"/>
      <c r="L15" s="125"/>
    </row>
    <row r="16" spans="1:12" ht="12.75">
      <c r="A16" s="87">
        <v>323</v>
      </c>
      <c r="B16" s="16" t="s">
        <v>31</v>
      </c>
      <c r="C16" s="127">
        <f t="shared" si="0"/>
        <v>148600</v>
      </c>
      <c r="D16" s="125">
        <v>148600</v>
      </c>
      <c r="E16" s="10"/>
      <c r="F16" s="10"/>
      <c r="G16" s="10"/>
      <c r="H16" s="10"/>
      <c r="I16" s="10"/>
      <c r="J16" s="10"/>
      <c r="K16" s="125"/>
      <c r="L16" s="125"/>
    </row>
    <row r="17" spans="1:12" ht="25.5">
      <c r="A17" s="87">
        <v>324</v>
      </c>
      <c r="B17" s="16" t="s">
        <v>63</v>
      </c>
      <c r="C17" s="127">
        <f t="shared" si="0"/>
        <v>0</v>
      </c>
      <c r="D17" s="125"/>
      <c r="E17" s="10"/>
      <c r="F17" s="10"/>
      <c r="G17" s="10"/>
      <c r="H17" s="10"/>
      <c r="I17" s="10"/>
      <c r="J17" s="10"/>
      <c r="K17" s="125"/>
      <c r="L17" s="125"/>
    </row>
    <row r="18" spans="1:12" ht="25.5">
      <c r="A18" s="87">
        <v>329</v>
      </c>
      <c r="B18" s="16" t="s">
        <v>32</v>
      </c>
      <c r="C18" s="127">
        <f t="shared" si="0"/>
        <v>17900</v>
      </c>
      <c r="D18" s="125">
        <v>17900</v>
      </c>
      <c r="E18" s="10"/>
      <c r="F18" s="10"/>
      <c r="G18" s="10"/>
      <c r="H18" s="10"/>
      <c r="I18" s="10"/>
      <c r="J18" s="10"/>
      <c r="K18" s="125"/>
      <c r="L18" s="125"/>
    </row>
    <row r="19" spans="1:12" s="13" customFormat="1" ht="12.75">
      <c r="A19" s="88">
        <v>34</v>
      </c>
      <c r="B19" s="91" t="s">
        <v>33</v>
      </c>
      <c r="C19" s="127">
        <f t="shared" si="0"/>
        <v>1000</v>
      </c>
      <c r="D19" s="124">
        <f>+D20</f>
        <v>1000</v>
      </c>
      <c r="K19" s="124">
        <f>+C19</f>
        <v>1000</v>
      </c>
      <c r="L19" s="124">
        <f>+C19</f>
        <v>1000</v>
      </c>
    </row>
    <row r="20" spans="1:12" ht="12.75">
      <c r="A20" s="87">
        <v>343</v>
      </c>
      <c r="B20" s="16" t="s">
        <v>34</v>
      </c>
      <c r="C20" s="127">
        <f t="shared" si="0"/>
        <v>1000</v>
      </c>
      <c r="D20" s="125">
        <v>1000</v>
      </c>
      <c r="E20" s="10"/>
      <c r="F20" s="10"/>
      <c r="G20" s="10"/>
      <c r="H20" s="10"/>
      <c r="I20" s="10"/>
      <c r="J20" s="10"/>
      <c r="K20" s="125"/>
      <c r="L20" s="125"/>
    </row>
    <row r="21" spans="1:12" s="13" customFormat="1" ht="25.5">
      <c r="A21" s="88">
        <v>4</v>
      </c>
      <c r="B21" s="91" t="s">
        <v>36</v>
      </c>
      <c r="C21" s="127">
        <f t="shared" si="0"/>
        <v>0</v>
      </c>
      <c r="D21" s="124"/>
      <c r="K21" s="124"/>
      <c r="L21" s="124"/>
    </row>
    <row r="22" spans="1:3" s="13" customFormat="1" ht="38.25">
      <c r="A22" s="88">
        <v>42</v>
      </c>
      <c r="B22" s="91" t="s">
        <v>37</v>
      </c>
      <c r="C22" s="127">
        <f t="shared" si="0"/>
        <v>0</v>
      </c>
    </row>
    <row r="23" spans="1:12" ht="12.75">
      <c r="A23" s="87">
        <v>422</v>
      </c>
      <c r="B23" s="16" t="s">
        <v>35</v>
      </c>
      <c r="C23" s="127">
        <f t="shared" si="0"/>
        <v>0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25.5">
      <c r="A24" s="87">
        <v>424</v>
      </c>
      <c r="B24" s="16" t="s">
        <v>38</v>
      </c>
      <c r="C24" s="127">
        <f t="shared" si="0"/>
        <v>0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2.75">
      <c r="A25" s="87"/>
      <c r="B25" s="16"/>
      <c r="C25" s="127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3.5" customHeight="1">
      <c r="A26" s="87"/>
      <c r="B26" s="16"/>
      <c r="C26" s="127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>
      <c r="A27" s="87"/>
      <c r="B27" s="16"/>
      <c r="C27" s="127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>
      <c r="A28" s="87"/>
      <c r="B28" s="16"/>
      <c r="C28" s="127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/>
      <c r="B29" s="16"/>
      <c r="C29" s="127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/>
      <c r="B30" s="16"/>
      <c r="C30" s="127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7"/>
      <c r="B31" s="16"/>
      <c r="C31" s="127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87"/>
      <c r="B32" s="16"/>
      <c r="C32" s="127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87"/>
      <c r="B33" s="16"/>
      <c r="C33" s="127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87"/>
      <c r="B34" s="16"/>
      <c r="C34" s="127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75">
      <c r="A35" s="87"/>
      <c r="B35" s="16"/>
      <c r="C35" s="127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0.5" customHeight="1">
      <c r="A36" s="87"/>
      <c r="B36" s="16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s="13" customFormat="1" ht="42.75" customHeight="1">
      <c r="A37" s="88" t="s">
        <v>42</v>
      </c>
      <c r="B37" s="123" t="s">
        <v>72</v>
      </c>
      <c r="C37" s="127">
        <f>+E37+F37+G37+H37+I37+J37</f>
        <v>448900</v>
      </c>
      <c r="E37" s="124">
        <f>+E38+E52</f>
        <v>13800</v>
      </c>
      <c r="F37" s="124">
        <f>+F38+F52</f>
        <v>244800</v>
      </c>
      <c r="G37" s="124">
        <f>+G38+G52</f>
        <v>170600</v>
      </c>
      <c r="H37" s="124">
        <f>+H38+H52</f>
        <v>17500</v>
      </c>
      <c r="I37" s="124">
        <f>+I38+I52</f>
        <v>2200</v>
      </c>
      <c r="K37" s="124">
        <f>+K38+K52</f>
        <v>343800</v>
      </c>
      <c r="L37" s="124">
        <f>+K37</f>
        <v>343800</v>
      </c>
    </row>
    <row r="38" spans="1:12" s="13" customFormat="1" ht="12.75">
      <c r="A38" s="88">
        <v>3</v>
      </c>
      <c r="B38" s="91" t="s">
        <v>23</v>
      </c>
      <c r="C38" s="127">
        <f aca="true" t="shared" si="1" ref="C38:C56">+E38+F38+G38+H38+I38+J38</f>
        <v>419900</v>
      </c>
      <c r="E38" s="124">
        <f>+E43+E50</f>
        <v>3800</v>
      </c>
      <c r="F38" s="124">
        <f>+F43+F50</f>
        <v>244800</v>
      </c>
      <c r="G38" s="124">
        <f>+G43+G49+G50+G39</f>
        <v>151600</v>
      </c>
      <c r="H38" s="124">
        <f>+H43+H50+H39</f>
        <v>17500</v>
      </c>
      <c r="I38" s="124">
        <f>+I43+I50+I39</f>
        <v>2200</v>
      </c>
      <c r="K38" s="124">
        <f>+K39+K43</f>
        <v>314800</v>
      </c>
      <c r="L38" s="124">
        <f>+K38</f>
        <v>314800</v>
      </c>
    </row>
    <row r="39" spans="1:12" s="13" customFormat="1" ht="12.75">
      <c r="A39" s="88">
        <v>31</v>
      </c>
      <c r="B39" s="91" t="s">
        <v>24</v>
      </c>
      <c r="C39" s="127">
        <f>+E39+F39+G39+H39+I39+J39</f>
        <v>5200</v>
      </c>
      <c r="E39" s="124">
        <f>+E40+E40+E41</f>
        <v>0</v>
      </c>
      <c r="F39" s="124">
        <f>+F40+F40+F41+F42</f>
        <v>0</v>
      </c>
      <c r="G39" s="124">
        <f>+G40+G41+G42</f>
        <v>5200</v>
      </c>
      <c r="H39" s="124">
        <f>+H40+H41+H42</f>
        <v>0</v>
      </c>
      <c r="K39" s="124">
        <f>+C39</f>
        <v>5200</v>
      </c>
      <c r="L39" s="124">
        <f>+K39</f>
        <v>5200</v>
      </c>
    </row>
    <row r="40" spans="1:12" ht="12.75">
      <c r="A40" s="87">
        <v>311</v>
      </c>
      <c r="B40" s="16" t="s">
        <v>25</v>
      </c>
      <c r="C40" s="127">
        <f>+E40+F40+G40+H40+I40+J40</f>
        <v>5200</v>
      </c>
      <c r="D40" s="10"/>
      <c r="E40" s="125"/>
      <c r="F40" s="125"/>
      <c r="G40" s="125">
        <v>5200</v>
      </c>
      <c r="H40" s="125"/>
      <c r="I40" s="10"/>
      <c r="J40" s="10"/>
      <c r="K40" s="125"/>
      <c r="L40" s="125"/>
    </row>
    <row r="41" spans="1:12" ht="12.75">
      <c r="A41" s="87">
        <v>312</v>
      </c>
      <c r="B41" s="16" t="s">
        <v>26</v>
      </c>
      <c r="C41" s="127">
        <f t="shared" si="1"/>
        <v>0</v>
      </c>
      <c r="D41" s="10"/>
      <c r="E41" s="125"/>
      <c r="F41" s="125"/>
      <c r="G41" s="125"/>
      <c r="H41" s="125"/>
      <c r="I41" s="10"/>
      <c r="J41" s="10"/>
      <c r="K41" s="125"/>
      <c r="L41" s="125"/>
    </row>
    <row r="42" spans="1:12" ht="12.75">
      <c r="A42" s="87">
        <v>313</v>
      </c>
      <c r="B42" s="16" t="s">
        <v>27</v>
      </c>
      <c r="C42" s="127">
        <f t="shared" si="1"/>
        <v>0</v>
      </c>
      <c r="D42" s="10"/>
      <c r="E42" s="125"/>
      <c r="F42" s="125"/>
      <c r="G42" s="125"/>
      <c r="H42" s="125"/>
      <c r="I42" s="10"/>
      <c r="J42" s="10"/>
      <c r="K42" s="125"/>
      <c r="L42" s="125"/>
    </row>
    <row r="43" spans="1:12" s="13" customFormat="1" ht="12.75">
      <c r="A43" s="88">
        <v>32</v>
      </c>
      <c r="B43" s="91" t="s">
        <v>28</v>
      </c>
      <c r="C43" s="127">
        <f t="shared" si="1"/>
        <v>309600</v>
      </c>
      <c r="E43" s="124">
        <f>+E45+E46+E48+E44</f>
        <v>3700</v>
      </c>
      <c r="F43" s="124">
        <f>+F45+F46+F48+F44+F47</f>
        <v>244800</v>
      </c>
      <c r="G43" s="124">
        <f>+G44+G45+G46+G47+G48</f>
        <v>41400</v>
      </c>
      <c r="H43" s="124">
        <f>+H44+H45+H46+H47+H48</f>
        <v>17500</v>
      </c>
      <c r="I43" s="124">
        <f>+I44+I45+I46+I47+I48</f>
        <v>2200</v>
      </c>
      <c r="K43" s="124">
        <f>+C43</f>
        <v>309600</v>
      </c>
      <c r="L43" s="124">
        <f>+K43</f>
        <v>309600</v>
      </c>
    </row>
    <row r="44" spans="1:12" ht="12.75">
      <c r="A44" s="87">
        <v>321</v>
      </c>
      <c r="B44" s="16" t="s">
        <v>29</v>
      </c>
      <c r="C44" s="127">
        <f t="shared" si="1"/>
        <v>11500</v>
      </c>
      <c r="D44" s="10"/>
      <c r="E44" s="125"/>
      <c r="F44" s="125">
        <v>1000</v>
      </c>
      <c r="G44" s="125">
        <v>2500</v>
      </c>
      <c r="H44" s="125">
        <v>8000</v>
      </c>
      <c r="I44" s="125"/>
      <c r="J44" s="10"/>
      <c r="K44" s="125"/>
      <c r="L44" s="125"/>
    </row>
    <row r="45" spans="1:12" ht="12.75">
      <c r="A45" s="87">
        <v>322</v>
      </c>
      <c r="B45" s="16" t="s">
        <v>30</v>
      </c>
      <c r="C45" s="127">
        <f t="shared" si="1"/>
        <v>243500</v>
      </c>
      <c r="D45" s="10"/>
      <c r="E45" s="125">
        <v>3000</v>
      </c>
      <c r="F45" s="125">
        <v>222800</v>
      </c>
      <c r="G45" s="125">
        <v>7400</v>
      </c>
      <c r="H45" s="125">
        <v>8100</v>
      </c>
      <c r="I45" s="125">
        <v>2200</v>
      </c>
      <c r="J45" s="10"/>
      <c r="K45" s="125"/>
      <c r="L45" s="125"/>
    </row>
    <row r="46" spans="1:12" ht="12.75">
      <c r="A46" s="87">
        <v>323</v>
      </c>
      <c r="B46" s="16" t="s">
        <v>31</v>
      </c>
      <c r="C46" s="127">
        <f t="shared" si="1"/>
        <v>4500</v>
      </c>
      <c r="D46" s="10"/>
      <c r="E46" s="125">
        <v>0</v>
      </c>
      <c r="F46" s="125">
        <v>500</v>
      </c>
      <c r="G46" s="125">
        <v>4000</v>
      </c>
      <c r="H46" s="125"/>
      <c r="I46" s="125"/>
      <c r="J46" s="10"/>
      <c r="K46" s="125"/>
      <c r="L46" s="125"/>
    </row>
    <row r="47" spans="1:12" ht="25.5">
      <c r="A47" s="87">
        <v>324</v>
      </c>
      <c r="B47" s="16" t="s">
        <v>63</v>
      </c>
      <c r="C47" s="127">
        <f t="shared" si="1"/>
        <v>25500</v>
      </c>
      <c r="D47" s="10"/>
      <c r="E47" s="125"/>
      <c r="F47" s="125">
        <v>0</v>
      </c>
      <c r="G47" s="125">
        <v>25500</v>
      </c>
      <c r="H47" s="125">
        <v>0</v>
      </c>
      <c r="I47" s="125"/>
      <c r="J47" s="10"/>
      <c r="K47" s="125"/>
      <c r="L47" s="125"/>
    </row>
    <row r="48" spans="1:12" ht="25.5">
      <c r="A48" s="87">
        <v>329</v>
      </c>
      <c r="B48" s="16" t="s">
        <v>32</v>
      </c>
      <c r="C48" s="127">
        <f t="shared" si="1"/>
        <v>24600</v>
      </c>
      <c r="D48" s="10"/>
      <c r="E48" s="125">
        <v>700</v>
      </c>
      <c r="F48" s="125">
        <v>20500</v>
      </c>
      <c r="G48" s="125">
        <v>2000</v>
      </c>
      <c r="H48" s="125">
        <v>1400</v>
      </c>
      <c r="I48" s="125"/>
      <c r="J48" s="10"/>
      <c r="K48" s="125"/>
      <c r="L48" s="125"/>
    </row>
    <row r="49" spans="1:12" ht="12.75">
      <c r="A49" s="87">
        <v>372</v>
      </c>
      <c r="B49" s="16" t="s">
        <v>71</v>
      </c>
      <c r="C49" s="127"/>
      <c r="D49" s="10"/>
      <c r="E49" s="125"/>
      <c r="F49" s="125"/>
      <c r="G49" s="125">
        <v>105000</v>
      </c>
      <c r="H49" s="125"/>
      <c r="I49" s="125"/>
      <c r="J49" s="10"/>
      <c r="K49" s="125"/>
      <c r="L49" s="125"/>
    </row>
    <row r="50" spans="1:12" s="13" customFormat="1" ht="12.75">
      <c r="A50" s="88">
        <v>34</v>
      </c>
      <c r="B50" s="91" t="s">
        <v>33</v>
      </c>
      <c r="C50" s="127">
        <f t="shared" si="1"/>
        <v>100</v>
      </c>
      <c r="E50" s="124">
        <v>100</v>
      </c>
      <c r="F50" s="124"/>
      <c r="G50" s="124"/>
      <c r="H50" s="124"/>
      <c r="K50" s="124"/>
      <c r="L50" s="124"/>
    </row>
    <row r="51" spans="1:12" ht="12.75">
      <c r="A51" s="87">
        <v>343</v>
      </c>
      <c r="B51" s="16" t="s">
        <v>34</v>
      </c>
      <c r="C51" s="127">
        <f t="shared" si="1"/>
        <v>0</v>
      </c>
      <c r="D51" s="10"/>
      <c r="E51" s="125"/>
      <c r="F51" s="10"/>
      <c r="G51" s="125"/>
      <c r="H51" s="125"/>
      <c r="I51" s="10"/>
      <c r="J51" s="10"/>
      <c r="K51" s="125"/>
      <c r="L51" s="125"/>
    </row>
    <row r="52" spans="1:12" ht="25.5">
      <c r="A52" s="88">
        <v>4</v>
      </c>
      <c r="B52" s="91" t="s">
        <v>36</v>
      </c>
      <c r="C52" s="127">
        <f>+E52+F52+G52+H52+I52+J52</f>
        <v>29000</v>
      </c>
      <c r="D52" s="10"/>
      <c r="E52" s="124">
        <f>+E53</f>
        <v>10000</v>
      </c>
      <c r="F52" s="10"/>
      <c r="G52" s="124">
        <f>+G53</f>
        <v>19000</v>
      </c>
      <c r="H52" s="124">
        <f>+H53</f>
        <v>0</v>
      </c>
      <c r="I52" s="124">
        <f>+I53</f>
        <v>0</v>
      </c>
      <c r="J52" s="10"/>
      <c r="K52" s="125">
        <f>+K53</f>
        <v>29000</v>
      </c>
      <c r="L52" s="125">
        <f>+K52</f>
        <v>29000</v>
      </c>
    </row>
    <row r="53" spans="1:12" ht="38.25">
      <c r="A53" s="88">
        <v>42</v>
      </c>
      <c r="B53" s="91" t="s">
        <v>37</v>
      </c>
      <c r="C53" s="127">
        <f t="shared" si="1"/>
        <v>29000</v>
      </c>
      <c r="D53" s="10"/>
      <c r="E53" s="125">
        <f>+E54</f>
        <v>10000</v>
      </c>
      <c r="F53" s="10"/>
      <c r="G53" s="125">
        <f>+G54+G55</f>
        <v>19000</v>
      </c>
      <c r="H53" s="125">
        <f>+H54+H55</f>
        <v>0</v>
      </c>
      <c r="I53" s="10"/>
      <c r="J53" s="10"/>
      <c r="K53" s="125">
        <f>+C53</f>
        <v>29000</v>
      </c>
      <c r="L53" s="125">
        <f>+K53</f>
        <v>29000</v>
      </c>
    </row>
    <row r="54" spans="1:12" ht="12.75">
      <c r="A54" s="87">
        <v>422</v>
      </c>
      <c r="B54" s="16" t="s">
        <v>35</v>
      </c>
      <c r="C54" s="127">
        <f t="shared" si="1"/>
        <v>25500</v>
      </c>
      <c r="D54" s="10"/>
      <c r="E54" s="125">
        <v>10000</v>
      </c>
      <c r="F54" s="10"/>
      <c r="G54" s="125">
        <v>15500</v>
      </c>
      <c r="H54" s="125"/>
      <c r="I54" s="128"/>
      <c r="J54" s="10"/>
      <c r="K54" s="125"/>
      <c r="L54" s="125"/>
    </row>
    <row r="55" spans="1:12" ht="25.5">
      <c r="A55" s="87">
        <v>424</v>
      </c>
      <c r="B55" s="16" t="s">
        <v>38</v>
      </c>
      <c r="C55" s="127">
        <f t="shared" si="1"/>
        <v>3500</v>
      </c>
      <c r="D55" s="10"/>
      <c r="E55" s="10"/>
      <c r="F55" s="10"/>
      <c r="G55" s="125">
        <v>3500</v>
      </c>
      <c r="H55" s="125"/>
      <c r="I55" s="10"/>
      <c r="J55" s="10"/>
      <c r="K55" s="125"/>
      <c r="L55" s="125"/>
    </row>
    <row r="56" spans="1:12" ht="12.75">
      <c r="A56" s="88"/>
      <c r="B56" s="16"/>
      <c r="C56" s="127">
        <f t="shared" si="1"/>
        <v>0</v>
      </c>
      <c r="D56" s="10"/>
      <c r="E56" s="10"/>
      <c r="F56" s="10"/>
      <c r="G56" s="125"/>
      <c r="H56" s="125"/>
      <c r="I56" s="10"/>
      <c r="J56" s="10"/>
      <c r="K56" s="10"/>
      <c r="L56" s="10"/>
    </row>
    <row r="57" spans="1:7" s="13" customFormat="1" ht="12.75" customHeight="1">
      <c r="A57" s="99"/>
      <c r="B57" s="91"/>
      <c r="G57" s="124"/>
    </row>
    <row r="58" spans="1:2" s="13" customFormat="1" ht="12.75">
      <c r="A58" s="88"/>
      <c r="B58" s="91"/>
    </row>
    <row r="59" spans="1:2" s="13" customFormat="1" ht="12.75">
      <c r="A59" s="88"/>
      <c r="B59" s="91"/>
    </row>
    <row r="60" spans="1:2" s="13" customFormat="1" ht="12.75">
      <c r="A60" s="88"/>
      <c r="B60" s="91"/>
    </row>
    <row r="61" spans="1:2" s="13" customFormat="1" ht="12.75">
      <c r="A61" s="88"/>
      <c r="B61" s="91"/>
    </row>
    <row r="62" spans="1:2" s="13" customFormat="1" ht="12.75">
      <c r="A62" s="88"/>
      <c r="B62" s="91"/>
    </row>
    <row r="63" spans="1:12" ht="12.75">
      <c r="A63" s="87"/>
      <c r="B63" s="16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7"/>
      <c r="B64" s="16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/>
      <c r="B65" s="16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3" ht="54.75" customHeight="1">
      <c r="A66" s="88" t="s">
        <v>42</v>
      </c>
      <c r="B66" s="123" t="s">
        <v>65</v>
      </c>
      <c r="C66" s="127">
        <f aca="true" t="shared" si="2" ref="C66:C80">+E66+F66+G66+H66+I66+J66</f>
        <v>109700</v>
      </c>
      <c r="D66" s="129">
        <f aca="true" t="shared" si="3" ref="D66:I66">+D67+D80</f>
        <v>0</v>
      </c>
      <c r="E66" s="124">
        <f t="shared" si="3"/>
        <v>0</v>
      </c>
      <c r="F66" s="124">
        <f t="shared" si="3"/>
        <v>0</v>
      </c>
      <c r="G66" s="124">
        <f t="shared" si="3"/>
        <v>109700</v>
      </c>
      <c r="H66" s="124">
        <f t="shared" si="3"/>
        <v>0</v>
      </c>
      <c r="I66" s="124">
        <f t="shared" si="3"/>
        <v>0</v>
      </c>
      <c r="J66" s="13"/>
      <c r="K66" s="127">
        <f>+K67</f>
        <v>109700</v>
      </c>
      <c r="L66" s="127">
        <f>+L67</f>
        <v>109700</v>
      </c>
      <c r="M66" s="13"/>
    </row>
    <row r="67" spans="1:13" ht="12.75">
      <c r="A67" s="88">
        <v>3</v>
      </c>
      <c r="B67" s="91" t="s">
        <v>23</v>
      </c>
      <c r="C67" s="127">
        <f t="shared" si="2"/>
        <v>109700</v>
      </c>
      <c r="D67" s="129">
        <f>+D68+D72+D78</f>
        <v>0</v>
      </c>
      <c r="E67" s="124">
        <f>+E72+E78</f>
        <v>0</v>
      </c>
      <c r="F67" s="124">
        <f>+F72+F78</f>
        <v>0</v>
      </c>
      <c r="G67" s="124">
        <f>+G72+G78+G68</f>
        <v>109700</v>
      </c>
      <c r="H67" s="124">
        <f>+H72+H78+H68</f>
        <v>0</v>
      </c>
      <c r="I67" s="124">
        <f>+I72+I78+I68</f>
        <v>0</v>
      </c>
      <c r="J67" s="13"/>
      <c r="K67" s="127">
        <f>+C67</f>
        <v>109700</v>
      </c>
      <c r="L67" s="127">
        <f>+C67</f>
        <v>109700</v>
      </c>
      <c r="M67" s="13"/>
    </row>
    <row r="68" spans="1:8" s="13" customFormat="1" ht="12.75" customHeight="1">
      <c r="A68" s="88">
        <v>31</v>
      </c>
      <c r="B68" s="91" t="s">
        <v>24</v>
      </c>
      <c r="C68" s="127">
        <f t="shared" si="2"/>
        <v>0</v>
      </c>
      <c r="E68" s="124">
        <f>+E69+E69+E70</f>
        <v>0</v>
      </c>
      <c r="F68" s="124">
        <f>+F69+F69+F70+F71</f>
        <v>0</v>
      </c>
      <c r="G68" s="124">
        <f>+G69+G70+G71</f>
        <v>0</v>
      </c>
      <c r="H68" s="124">
        <f>+H69+H70+H71</f>
        <v>0</v>
      </c>
    </row>
    <row r="69" spans="1:13" s="13" customFormat="1" ht="12.75">
      <c r="A69" s="87">
        <v>311</v>
      </c>
      <c r="B69" s="16" t="s">
        <v>25</v>
      </c>
      <c r="C69" s="127">
        <f t="shared" si="2"/>
        <v>0</v>
      </c>
      <c r="D69" s="10"/>
      <c r="E69" s="125"/>
      <c r="F69" s="125"/>
      <c r="G69" s="125"/>
      <c r="H69" s="125"/>
      <c r="I69" s="10"/>
      <c r="J69" s="10"/>
      <c r="K69" s="10"/>
      <c r="L69" s="10"/>
      <c r="M69" s="10"/>
    </row>
    <row r="70" spans="1:13" s="13" customFormat="1" ht="12.75">
      <c r="A70" s="87">
        <v>312</v>
      </c>
      <c r="B70" s="16" t="s">
        <v>26</v>
      </c>
      <c r="C70" s="127">
        <f t="shared" si="2"/>
        <v>0</v>
      </c>
      <c r="D70" s="10"/>
      <c r="E70" s="125"/>
      <c r="F70" s="125"/>
      <c r="G70" s="125"/>
      <c r="H70" s="125"/>
      <c r="I70" s="10"/>
      <c r="J70" s="10"/>
      <c r="K70" s="10"/>
      <c r="L70" s="10"/>
      <c r="M70" s="10"/>
    </row>
    <row r="71" spans="1:12" ht="12.75">
      <c r="A71" s="87">
        <v>313</v>
      </c>
      <c r="B71" s="16" t="s">
        <v>27</v>
      </c>
      <c r="C71" s="127">
        <f t="shared" si="2"/>
        <v>0</v>
      </c>
      <c r="D71" s="10"/>
      <c r="E71" s="125"/>
      <c r="F71" s="125"/>
      <c r="G71" s="125"/>
      <c r="H71" s="125"/>
      <c r="I71" s="10"/>
      <c r="J71" s="10"/>
      <c r="K71" s="10"/>
      <c r="L71" s="10"/>
    </row>
    <row r="72" spans="1:13" ht="12.75">
      <c r="A72" s="88">
        <v>32</v>
      </c>
      <c r="B72" s="91" t="s">
        <v>28</v>
      </c>
      <c r="C72" s="127">
        <f t="shared" si="2"/>
        <v>109700</v>
      </c>
      <c r="D72" s="127">
        <f>+D73+D74+D75+D76+D77</f>
        <v>0</v>
      </c>
      <c r="E72" s="124">
        <f>+E74+E75+E77+E73</f>
        <v>0</v>
      </c>
      <c r="F72" s="124">
        <f>+F74+F75+F77+F73+F76</f>
        <v>0</v>
      </c>
      <c r="G72" s="124">
        <f>+G73+G74+G75+G76+G77</f>
        <v>109700</v>
      </c>
      <c r="H72" s="124">
        <f>+H73+H74+H75+H76+H77</f>
        <v>0</v>
      </c>
      <c r="I72" s="124">
        <f>+I73+I74+I75+I76+I77</f>
        <v>0</v>
      </c>
      <c r="J72" s="13"/>
      <c r="K72" s="127">
        <f>+C72</f>
        <v>109700</v>
      </c>
      <c r="L72" s="127">
        <f>+K72</f>
        <v>109700</v>
      </c>
      <c r="M72" s="13"/>
    </row>
    <row r="73" spans="1:12" ht="12.75">
      <c r="A73" s="87">
        <v>321</v>
      </c>
      <c r="B73" s="16" t="s">
        <v>29</v>
      </c>
      <c r="C73" s="127">
        <f t="shared" si="2"/>
        <v>0</v>
      </c>
      <c r="D73" s="10"/>
      <c r="E73" s="125"/>
      <c r="F73" s="125"/>
      <c r="G73" s="125"/>
      <c r="H73" s="125"/>
      <c r="I73" s="128"/>
      <c r="J73" s="10"/>
      <c r="K73" s="10"/>
      <c r="L73" s="10"/>
    </row>
    <row r="74" spans="1:13" s="13" customFormat="1" ht="12.75">
      <c r="A74" s="87">
        <v>322</v>
      </c>
      <c r="B74" s="16" t="s">
        <v>30</v>
      </c>
      <c r="C74" s="127">
        <f t="shared" si="2"/>
        <v>109700</v>
      </c>
      <c r="D74" s="125"/>
      <c r="E74" s="125"/>
      <c r="F74" s="125"/>
      <c r="G74" s="125">
        <v>109700</v>
      </c>
      <c r="H74" s="125"/>
      <c r="I74" s="10"/>
      <c r="J74" s="10"/>
      <c r="K74" s="10"/>
      <c r="L74" s="10"/>
      <c r="M74" s="10"/>
    </row>
    <row r="75" spans="1:12" ht="12.75">
      <c r="A75" s="87">
        <v>323</v>
      </c>
      <c r="B75" s="16" t="s">
        <v>31</v>
      </c>
      <c r="C75" s="127">
        <f t="shared" si="2"/>
        <v>0</v>
      </c>
      <c r="D75" s="125"/>
      <c r="E75" s="125"/>
      <c r="F75" s="125">
        <v>0</v>
      </c>
      <c r="G75" s="125"/>
      <c r="H75" s="125"/>
      <c r="I75" s="10"/>
      <c r="J75" s="10"/>
      <c r="K75" s="10"/>
      <c r="L75" s="10"/>
    </row>
    <row r="76" spans="1:12" ht="25.5">
      <c r="A76" s="87">
        <v>324</v>
      </c>
      <c r="B76" s="16" t="s">
        <v>63</v>
      </c>
      <c r="C76" s="127">
        <f t="shared" si="2"/>
        <v>0</v>
      </c>
      <c r="D76" s="10"/>
      <c r="E76" s="125"/>
      <c r="F76" s="125"/>
      <c r="G76" s="125"/>
      <c r="H76" s="125">
        <v>0</v>
      </c>
      <c r="I76" s="10"/>
      <c r="J76" s="10"/>
      <c r="K76" s="10"/>
      <c r="L76" s="10"/>
    </row>
    <row r="77" spans="1:12" ht="25.5">
      <c r="A77" s="87">
        <v>329</v>
      </c>
      <c r="B77" s="16" t="s">
        <v>32</v>
      </c>
      <c r="C77" s="127">
        <f t="shared" si="2"/>
        <v>0</v>
      </c>
      <c r="D77" s="10"/>
      <c r="E77" s="125"/>
      <c r="F77" s="125"/>
      <c r="G77" s="125"/>
      <c r="H77" s="125"/>
      <c r="I77" s="128"/>
      <c r="J77" s="10"/>
      <c r="K77" s="10"/>
      <c r="L77" s="10"/>
    </row>
    <row r="78" spans="1:13" ht="12.75">
      <c r="A78" s="88">
        <v>34</v>
      </c>
      <c r="B78" s="91" t="s">
        <v>33</v>
      </c>
      <c r="C78" s="127">
        <f t="shared" si="2"/>
        <v>0</v>
      </c>
      <c r="D78" s="13"/>
      <c r="E78" s="124"/>
      <c r="F78" s="124"/>
      <c r="G78" s="124"/>
      <c r="H78" s="124"/>
      <c r="I78" s="13"/>
      <c r="J78" s="13"/>
      <c r="K78" s="13"/>
      <c r="L78" s="13"/>
      <c r="M78" s="13"/>
    </row>
    <row r="79" spans="1:13" s="13" customFormat="1" ht="12.75">
      <c r="A79" s="87">
        <v>343</v>
      </c>
      <c r="B79" s="16" t="s">
        <v>34</v>
      </c>
      <c r="C79" s="127">
        <f t="shared" si="2"/>
        <v>0</v>
      </c>
      <c r="D79" s="10"/>
      <c r="E79" s="125"/>
      <c r="F79" s="10"/>
      <c r="G79" s="125"/>
      <c r="H79" s="125"/>
      <c r="I79" s="10"/>
      <c r="J79" s="10"/>
      <c r="K79" s="10"/>
      <c r="L79" s="10"/>
      <c r="M79" s="10"/>
    </row>
    <row r="80" spans="1:12" ht="25.5">
      <c r="A80" s="88">
        <v>4</v>
      </c>
      <c r="B80" s="91" t="s">
        <v>36</v>
      </c>
      <c r="C80" s="127">
        <f t="shared" si="2"/>
        <v>0</v>
      </c>
      <c r="D80" s="10"/>
      <c r="E80" s="124">
        <f>+E81</f>
        <v>0</v>
      </c>
      <c r="F80" s="10"/>
      <c r="G80" s="124">
        <f>+G81</f>
        <v>0</v>
      </c>
      <c r="H80" s="124">
        <f>+H81</f>
        <v>0</v>
      </c>
      <c r="I80" s="124">
        <f>+I81</f>
        <v>0</v>
      </c>
      <c r="J80" s="10"/>
      <c r="K80" s="10"/>
      <c r="L80" s="10"/>
    </row>
    <row r="81" spans="1:12" ht="38.25">
      <c r="A81" s="88">
        <v>42</v>
      </c>
      <c r="B81" s="91" t="s">
        <v>37</v>
      </c>
      <c r="C81" s="127">
        <f>+E81+F81+G81+H81+I81+J81</f>
        <v>0</v>
      </c>
      <c r="D81" s="10"/>
      <c r="E81" s="125">
        <f>+E82</f>
        <v>0</v>
      </c>
      <c r="F81" s="10"/>
      <c r="G81" s="125">
        <f>+G82+G83</f>
        <v>0</v>
      </c>
      <c r="H81" s="125">
        <f>+H82+H83</f>
        <v>0</v>
      </c>
      <c r="I81" s="10"/>
      <c r="J81" s="10"/>
      <c r="K81" s="10"/>
      <c r="L81" s="10"/>
    </row>
    <row r="82" spans="1:13" s="13" customFormat="1" ht="12.75">
      <c r="A82" s="87">
        <v>422</v>
      </c>
      <c r="B82" s="16" t="s">
        <v>35</v>
      </c>
      <c r="C82" s="127">
        <f>+E82+F82+G82+H82+I82+J82</f>
        <v>0</v>
      </c>
      <c r="D82" s="10"/>
      <c r="E82" s="125"/>
      <c r="F82" s="10"/>
      <c r="G82" s="125"/>
      <c r="H82" s="125"/>
      <c r="I82" s="128"/>
      <c r="J82" s="10"/>
      <c r="K82" s="10"/>
      <c r="L82" s="10"/>
      <c r="M82" s="10"/>
    </row>
    <row r="83" spans="1:13" s="13" customFormat="1" ht="25.5">
      <c r="A83" s="87">
        <v>424</v>
      </c>
      <c r="B83" s="16" t="s">
        <v>38</v>
      </c>
      <c r="C83" s="127">
        <f>+E83+F83+G83+H83+I83+J83</f>
        <v>0</v>
      </c>
      <c r="D83" s="10"/>
      <c r="E83" s="10"/>
      <c r="F83" s="10"/>
      <c r="G83" s="125"/>
      <c r="H83" s="125"/>
      <c r="I83" s="10"/>
      <c r="J83" s="10"/>
      <c r="K83" s="10"/>
      <c r="L83" s="10"/>
      <c r="M83" s="10"/>
    </row>
    <row r="84" spans="1:13" s="13" customFormat="1" ht="12.75">
      <c r="A84" s="88"/>
      <c r="B84" s="16"/>
      <c r="C84" s="127">
        <f>+E84+F84+G84+H84+I84+J84</f>
        <v>0</v>
      </c>
      <c r="D84" s="10"/>
      <c r="E84" s="10"/>
      <c r="F84" s="10"/>
      <c r="G84" s="125"/>
      <c r="H84" s="125"/>
      <c r="I84" s="10"/>
      <c r="J84" s="10"/>
      <c r="K84" s="10"/>
      <c r="L84" s="10"/>
      <c r="M84" s="10"/>
    </row>
    <row r="85" spans="1:13" ht="12.75">
      <c r="A85" s="99"/>
      <c r="B85" s="91"/>
      <c r="C85" s="13"/>
      <c r="D85" s="13"/>
      <c r="E85" s="13"/>
      <c r="F85" s="13"/>
      <c r="G85" s="124"/>
      <c r="H85" s="13"/>
      <c r="I85" s="13"/>
      <c r="J85" s="13"/>
      <c r="K85" s="13"/>
      <c r="L85" s="13"/>
      <c r="M85" s="13"/>
    </row>
    <row r="86" spans="1:13" ht="12.75">
      <c r="A86" s="88"/>
      <c r="B86" s="91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2" ht="12.75">
      <c r="A87" s="87"/>
      <c r="B87" s="16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2" s="13" customFormat="1" ht="12.75">
      <c r="A88" s="88"/>
      <c r="B88" s="91"/>
    </row>
    <row r="89" spans="1:12" ht="12.75">
      <c r="A89" s="87"/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87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7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87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2" s="13" customFormat="1" ht="12.75">
      <c r="A93" s="88"/>
      <c r="B93" s="91"/>
    </row>
    <row r="94" spans="1:12" ht="12.75">
      <c r="A94" s="87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2" s="13" customFormat="1" ht="12.75">
      <c r="A95" s="88"/>
      <c r="B95" s="91"/>
    </row>
    <row r="96" spans="1:12" ht="42.75" customHeight="1">
      <c r="A96" s="88" t="s">
        <v>42</v>
      </c>
      <c r="B96" s="123" t="s">
        <v>66</v>
      </c>
      <c r="C96" s="127">
        <f>+E96+F96+G96+H96+I96+J96</f>
        <v>38430</v>
      </c>
      <c r="D96" s="129">
        <f aca="true" t="shared" si="4" ref="D96:I96">+D97+D110</f>
        <v>0</v>
      </c>
      <c r="E96" s="124">
        <f t="shared" si="4"/>
        <v>0</v>
      </c>
      <c r="F96" s="124">
        <f t="shared" si="4"/>
        <v>0</v>
      </c>
      <c r="G96" s="124">
        <f t="shared" si="4"/>
        <v>38430</v>
      </c>
      <c r="H96" s="124">
        <f t="shared" si="4"/>
        <v>0</v>
      </c>
      <c r="I96" s="124">
        <f t="shared" si="4"/>
        <v>0</v>
      </c>
      <c r="J96" s="13"/>
      <c r="K96" s="124">
        <f>+K98+K102</f>
        <v>38430</v>
      </c>
      <c r="L96" s="124">
        <f>+L98+L102</f>
        <v>38430</v>
      </c>
    </row>
    <row r="97" spans="1:12" ht="12.75">
      <c r="A97" s="88">
        <v>3</v>
      </c>
      <c r="B97" s="91" t="s">
        <v>23</v>
      </c>
      <c r="C97" s="127">
        <f>+E97+F97+G97+H97+I97+J97</f>
        <v>38430</v>
      </c>
      <c r="D97" s="129">
        <f>+D98+D102+D108</f>
        <v>0</v>
      </c>
      <c r="E97" s="124">
        <f>+E102+E108</f>
        <v>0</v>
      </c>
      <c r="F97" s="124">
        <f>+F102+F108</f>
        <v>0</v>
      </c>
      <c r="G97" s="124">
        <f>+G102+G108+G98</f>
        <v>38430</v>
      </c>
      <c r="H97" s="124">
        <f>+H102+H108+H98</f>
        <v>0</v>
      </c>
      <c r="I97" s="124">
        <f>+I102+I108+I98</f>
        <v>0</v>
      </c>
      <c r="J97" s="13"/>
      <c r="K97" s="124"/>
      <c r="L97" s="124"/>
    </row>
    <row r="98" spans="1:12" ht="12.75">
      <c r="A98" s="88">
        <v>31</v>
      </c>
      <c r="B98" s="91" t="s">
        <v>24</v>
      </c>
      <c r="C98" s="127">
        <f>+E98+F98+G98+H98+I98+J98</f>
        <v>38430</v>
      </c>
      <c r="D98" s="13"/>
      <c r="E98" s="124">
        <f>+E99+E99+E100</f>
        <v>0</v>
      </c>
      <c r="F98" s="124">
        <f>+F99+F99+F100+F101</f>
        <v>0</v>
      </c>
      <c r="G98" s="124">
        <f>+G99+G100+G101</f>
        <v>38430</v>
      </c>
      <c r="H98" s="124">
        <f>+H99+H100+H101</f>
        <v>0</v>
      </c>
      <c r="I98" s="13"/>
      <c r="J98" s="13"/>
      <c r="K98" s="124">
        <f>+C98</f>
        <v>38430</v>
      </c>
      <c r="L98" s="124">
        <f>+C98</f>
        <v>38430</v>
      </c>
    </row>
    <row r="99" spans="1:12" s="13" customFormat="1" ht="12.75" customHeight="1">
      <c r="A99" s="87">
        <v>311</v>
      </c>
      <c r="B99" s="16" t="s">
        <v>25</v>
      </c>
      <c r="C99" s="127">
        <f>+E99+F99+G99+H99+I99+J99</f>
        <v>32250</v>
      </c>
      <c r="D99" s="10"/>
      <c r="E99" s="125"/>
      <c r="F99" s="125"/>
      <c r="G99" s="125">
        <v>32250</v>
      </c>
      <c r="H99" s="125"/>
      <c r="I99" s="10"/>
      <c r="J99" s="10"/>
      <c r="K99" s="125"/>
      <c r="L99" s="125"/>
    </row>
    <row r="100" spans="1:12" s="13" customFormat="1" ht="12.75">
      <c r="A100" s="87">
        <v>312</v>
      </c>
      <c r="B100" s="16" t="s">
        <v>26</v>
      </c>
      <c r="C100" s="127">
        <f aca="true" t="shared" si="5" ref="C100:C109">+E100+F100+G100+H100+I100+J100</f>
        <v>0</v>
      </c>
      <c r="D100" s="10"/>
      <c r="E100" s="125"/>
      <c r="F100" s="125"/>
      <c r="G100" s="125"/>
      <c r="H100" s="125"/>
      <c r="I100" s="10"/>
      <c r="J100" s="10"/>
      <c r="K100" s="125"/>
      <c r="L100" s="125"/>
    </row>
    <row r="101" spans="1:12" s="13" customFormat="1" ht="12.75">
      <c r="A101" s="87">
        <v>313</v>
      </c>
      <c r="B101" s="16" t="s">
        <v>27</v>
      </c>
      <c r="C101" s="127">
        <f t="shared" si="5"/>
        <v>6180</v>
      </c>
      <c r="D101" s="10"/>
      <c r="E101" s="125"/>
      <c r="F101" s="125"/>
      <c r="G101" s="125">
        <v>6180</v>
      </c>
      <c r="H101" s="125"/>
      <c r="I101" s="10"/>
      <c r="J101" s="10"/>
      <c r="K101" s="125"/>
      <c r="L101" s="125"/>
    </row>
    <row r="102" spans="1:12" ht="12.75">
      <c r="A102" s="88">
        <v>32</v>
      </c>
      <c r="B102" s="91" t="s">
        <v>28</v>
      </c>
      <c r="C102" s="127">
        <f t="shared" si="5"/>
        <v>0</v>
      </c>
      <c r="D102" s="127">
        <f>+D103+D104+D105+D106+D107</f>
        <v>0</v>
      </c>
      <c r="E102" s="124">
        <f>+E104+E105+E107+E103</f>
        <v>0</v>
      </c>
      <c r="F102" s="124">
        <f>+F104+F105+F107+F103+F106</f>
        <v>0</v>
      </c>
      <c r="G102" s="124">
        <f>+G103+G104+G105+G106+G107</f>
        <v>0</v>
      </c>
      <c r="H102" s="124">
        <f>+H103+H104+H105+H106+H107</f>
        <v>0</v>
      </c>
      <c r="I102" s="124">
        <f>+I103+I104+I105+I106+I107</f>
        <v>0</v>
      </c>
      <c r="J102" s="13"/>
      <c r="K102" s="124">
        <f>+C102</f>
        <v>0</v>
      </c>
      <c r="L102" s="124">
        <f>+C102</f>
        <v>0</v>
      </c>
    </row>
    <row r="103" spans="1:12" ht="12.75">
      <c r="A103" s="87">
        <v>321</v>
      </c>
      <c r="B103" s="16" t="s">
        <v>29</v>
      </c>
      <c r="C103" s="127">
        <f t="shared" si="5"/>
        <v>0</v>
      </c>
      <c r="D103" s="10"/>
      <c r="E103" s="125"/>
      <c r="F103" s="125"/>
      <c r="G103" s="125"/>
      <c r="H103" s="125"/>
      <c r="I103" s="128"/>
      <c r="J103" s="10"/>
      <c r="K103" s="125"/>
      <c r="L103" s="125"/>
    </row>
    <row r="104" spans="1:12" ht="12.75">
      <c r="A104" s="87">
        <v>322</v>
      </c>
      <c r="B104" s="16" t="s">
        <v>30</v>
      </c>
      <c r="C104" s="127">
        <f t="shared" si="5"/>
        <v>0</v>
      </c>
      <c r="D104" s="125"/>
      <c r="E104" s="125"/>
      <c r="F104" s="125"/>
      <c r="G104" s="125"/>
      <c r="H104" s="125"/>
      <c r="I104" s="10"/>
      <c r="J104" s="10"/>
      <c r="K104" s="10"/>
      <c r="L104" s="10"/>
    </row>
    <row r="105" spans="1:12" s="13" customFormat="1" ht="12.75">
      <c r="A105" s="87">
        <v>323</v>
      </c>
      <c r="B105" s="16" t="s">
        <v>31</v>
      </c>
      <c r="C105" s="127">
        <f t="shared" si="5"/>
        <v>0</v>
      </c>
      <c r="D105" s="125"/>
      <c r="E105" s="125"/>
      <c r="F105" s="125">
        <v>0</v>
      </c>
      <c r="G105" s="125"/>
      <c r="H105" s="125"/>
      <c r="I105" s="10"/>
      <c r="J105" s="10"/>
      <c r="K105" s="10"/>
      <c r="L105" s="10"/>
    </row>
    <row r="106" spans="1:12" ht="25.5">
      <c r="A106" s="87">
        <v>324</v>
      </c>
      <c r="B106" s="16" t="s">
        <v>63</v>
      </c>
      <c r="C106" s="127">
        <f t="shared" si="5"/>
        <v>0</v>
      </c>
      <c r="D106" s="10"/>
      <c r="E106" s="125"/>
      <c r="F106" s="125"/>
      <c r="G106" s="125"/>
      <c r="H106" s="125">
        <v>0</v>
      </c>
      <c r="I106" s="10"/>
      <c r="J106" s="10"/>
      <c r="K106" s="10"/>
      <c r="L106" s="10"/>
    </row>
    <row r="107" spans="1:12" ht="25.5">
      <c r="A107" s="87">
        <v>329</v>
      </c>
      <c r="B107" s="16" t="s">
        <v>32</v>
      </c>
      <c r="C107" s="127">
        <f t="shared" si="5"/>
        <v>0</v>
      </c>
      <c r="D107" s="10"/>
      <c r="E107" s="125"/>
      <c r="F107" s="125"/>
      <c r="G107" s="125"/>
      <c r="H107" s="125"/>
      <c r="I107" s="128"/>
      <c r="J107" s="10"/>
      <c r="K107" s="10"/>
      <c r="L107" s="10"/>
    </row>
    <row r="108" spans="1:12" ht="12.75">
      <c r="A108" s="88">
        <v>34</v>
      </c>
      <c r="B108" s="91" t="s">
        <v>33</v>
      </c>
      <c r="C108" s="127">
        <f t="shared" si="5"/>
        <v>0</v>
      </c>
      <c r="D108" s="13"/>
      <c r="E108" s="124"/>
      <c r="F108" s="124"/>
      <c r="G108" s="124"/>
      <c r="H108" s="124"/>
      <c r="I108" s="13"/>
      <c r="J108" s="13"/>
      <c r="K108" s="13"/>
      <c r="L108" s="13"/>
    </row>
    <row r="109" spans="1:12" ht="12.75">
      <c r="A109" s="87">
        <v>343</v>
      </c>
      <c r="B109" s="16" t="s">
        <v>34</v>
      </c>
      <c r="C109" s="127">
        <f t="shared" si="5"/>
        <v>0</v>
      </c>
      <c r="D109" s="10"/>
      <c r="E109" s="125"/>
      <c r="F109" s="10"/>
      <c r="G109" s="125"/>
      <c r="H109" s="125"/>
      <c r="I109" s="10"/>
      <c r="J109" s="10"/>
      <c r="K109" s="10"/>
      <c r="L109" s="10"/>
    </row>
    <row r="110" spans="1:12" s="13" customFormat="1" ht="25.5">
      <c r="A110" s="88">
        <v>4</v>
      </c>
      <c r="B110" s="91" t="s">
        <v>36</v>
      </c>
      <c r="C110" s="127">
        <f>+E110+F110+G110+H110+I110+J110</f>
        <v>0</v>
      </c>
      <c r="D110" s="10"/>
      <c r="E110" s="124">
        <f>+E111</f>
        <v>0</v>
      </c>
      <c r="F110" s="10"/>
      <c r="G110" s="124">
        <f>+G111</f>
        <v>0</v>
      </c>
      <c r="H110" s="124">
        <f>+H111</f>
        <v>0</v>
      </c>
      <c r="I110" s="124">
        <f>+I111</f>
        <v>0</v>
      </c>
      <c r="J110" s="10"/>
      <c r="K110" s="10"/>
      <c r="L110" s="10"/>
    </row>
    <row r="111" spans="1:12" ht="38.25">
      <c r="A111" s="88">
        <v>42</v>
      </c>
      <c r="B111" s="91" t="s">
        <v>37</v>
      </c>
      <c r="C111" s="127">
        <f>+E111+F111+G111+H111+I111+J111</f>
        <v>0</v>
      </c>
      <c r="D111" s="10"/>
      <c r="E111" s="125">
        <f>+E112</f>
        <v>0</v>
      </c>
      <c r="F111" s="10"/>
      <c r="G111" s="125">
        <f>+G112+G113</f>
        <v>0</v>
      </c>
      <c r="H111" s="125">
        <f>+H112+H113</f>
        <v>0</v>
      </c>
      <c r="I111" s="10"/>
      <c r="J111" s="10"/>
      <c r="K111" s="10"/>
      <c r="L111" s="10"/>
    </row>
    <row r="112" spans="1:12" s="13" customFormat="1" ht="12.75">
      <c r="A112" s="87">
        <v>422</v>
      </c>
      <c r="B112" s="16" t="s">
        <v>35</v>
      </c>
      <c r="C112" s="127">
        <f>+E112+F112+G112+H112+I112+J112</f>
        <v>0</v>
      </c>
      <c r="D112" s="10"/>
      <c r="E112" s="125"/>
      <c r="F112" s="10"/>
      <c r="G112" s="125"/>
      <c r="H112" s="125"/>
      <c r="I112" s="128"/>
      <c r="J112" s="10"/>
      <c r="K112" s="10"/>
      <c r="L112" s="10"/>
    </row>
    <row r="113" spans="1:12" ht="25.5">
      <c r="A113" s="87">
        <v>424</v>
      </c>
      <c r="B113" s="16" t="s">
        <v>38</v>
      </c>
      <c r="C113" s="127">
        <f>+E113+F113+G113+H113+I113+J113</f>
        <v>0</v>
      </c>
      <c r="D113" s="10"/>
      <c r="E113" s="10"/>
      <c r="F113" s="10"/>
      <c r="G113" s="125"/>
      <c r="H113" s="125"/>
      <c r="I113" s="10"/>
      <c r="J113" s="10"/>
      <c r="K113" s="10"/>
      <c r="L113" s="10"/>
    </row>
    <row r="114" spans="1:12" s="13" customFormat="1" ht="12.75">
      <c r="A114" s="88"/>
      <c r="B114" s="16"/>
      <c r="C114" s="127">
        <f>+E114+F114+G114+H114+I114+J114</f>
        <v>0</v>
      </c>
      <c r="D114" s="10"/>
      <c r="E114" s="10"/>
      <c r="F114" s="10"/>
      <c r="G114" s="125"/>
      <c r="H114" s="125"/>
      <c r="I114" s="10"/>
      <c r="J114" s="10"/>
      <c r="K114" s="10"/>
      <c r="L114" s="10"/>
    </row>
    <row r="115" spans="1:7" s="13" customFormat="1" ht="12.75">
      <c r="A115" s="99"/>
      <c r="B115" s="91"/>
      <c r="G115" s="124"/>
    </row>
    <row r="116" spans="1:12" ht="12.75" customHeight="1">
      <c r="A116" s="87"/>
      <c r="B116" s="16"/>
      <c r="C116" s="10"/>
      <c r="D116" s="10"/>
      <c r="E116" s="10"/>
      <c r="F116" s="10"/>
      <c r="G116" s="10"/>
      <c r="H116" s="10"/>
      <c r="I116" s="10" t="s">
        <v>73</v>
      </c>
      <c r="J116" s="10"/>
      <c r="K116" s="10"/>
      <c r="L116" s="10"/>
    </row>
    <row r="117" spans="1:12" ht="12.75">
      <c r="A117" s="87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88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2" s="13" customFormat="1" ht="12.75">
      <c r="A119" s="99"/>
      <c r="B119" s="91"/>
    </row>
    <row r="120" spans="1:2" s="13" customFormat="1" ht="12.75">
      <c r="A120" s="88"/>
      <c r="B120" s="91"/>
    </row>
    <row r="121" spans="1:2" s="13" customFormat="1" ht="12.75">
      <c r="A121" s="88"/>
      <c r="B121" s="91"/>
    </row>
    <row r="122" spans="1:12" ht="12.75">
      <c r="A122" s="87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87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87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12.75">
      <c r="A125" s="88"/>
      <c r="B125" s="91"/>
    </row>
    <row r="126" spans="1:12" ht="12.75">
      <c r="A126" s="87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87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87"/>
      <c r="B128" s="16"/>
      <c r="C128" s="10"/>
      <c r="D128" s="10"/>
      <c r="E128" s="10"/>
      <c r="F128" s="10"/>
      <c r="G128" s="128"/>
      <c r="H128" s="10"/>
      <c r="I128" s="10"/>
      <c r="J128" s="10"/>
      <c r="K128" s="10"/>
      <c r="L128" s="10"/>
    </row>
    <row r="129" spans="1:12" ht="12.75">
      <c r="A129" s="87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2" s="13" customFormat="1" ht="12.75">
      <c r="A130" s="88"/>
      <c r="B130" s="91"/>
    </row>
    <row r="131" spans="1:12" ht="12.75">
      <c r="A131" s="87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2" s="13" customFormat="1" ht="12.75">
      <c r="A132" s="88"/>
      <c r="B132" s="91"/>
    </row>
    <row r="133" spans="1:2" s="13" customFormat="1" ht="12.75">
      <c r="A133" s="88"/>
      <c r="B133" s="91"/>
    </row>
    <row r="134" spans="1:12" ht="12.75">
      <c r="A134" s="87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2" s="13" customFormat="1" ht="12.75">
      <c r="A135" s="88"/>
      <c r="B135" s="91"/>
    </row>
    <row r="136" spans="1:12" ht="12.75">
      <c r="A136" s="87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7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8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88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88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88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88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88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88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</sheetData>
  <sheetProtection/>
  <mergeCells count="1">
    <mergeCell ref="A1:L1"/>
  </mergeCells>
  <printOptions horizontalCentered="1"/>
  <pageMargins left="0.25" right="0.25" top="0.75" bottom="0.75" header="0.3" footer="0.3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Računovođa</cp:lastModifiedBy>
  <cp:lastPrinted>2017-10-26T06:18:45Z</cp:lastPrinted>
  <dcterms:created xsi:type="dcterms:W3CDTF">2013-09-11T11:00:21Z</dcterms:created>
  <dcterms:modified xsi:type="dcterms:W3CDTF">2018-02-05T09:33:29Z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